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\\s06\NIR\2025\SZOPA I WIATA ŚMIETNIKOWA\"/>
    </mc:Choice>
  </mc:AlternateContent>
  <xr:revisionPtr revIDLastSave="0" documentId="8_{16524856-3783-45F9-9BD0-A89C6B5CBC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3" i="1" l="1"/>
  <c r="G60" i="1"/>
  <c r="G41" i="1"/>
  <c r="F22" i="1"/>
  <c r="F65" i="1"/>
  <c r="G44" i="1"/>
  <c r="F49" i="1"/>
  <c r="G70" i="1"/>
  <c r="F55" i="1"/>
  <c r="G61" i="1"/>
  <c r="G55" i="1"/>
  <c r="G38" i="1"/>
  <c r="F47" i="1"/>
  <c r="G50" i="1"/>
  <c r="G6" i="1"/>
  <c r="G10" i="1"/>
  <c r="G74" i="1"/>
  <c r="G75" i="1"/>
  <c r="F30" i="1"/>
  <c r="G36" i="1"/>
  <c r="F29" i="1"/>
  <c r="F52" i="1"/>
  <c r="F69" i="1"/>
  <c r="F39" i="1"/>
  <c r="G73" i="1"/>
  <c r="G68" i="1"/>
  <c r="F17" i="1"/>
  <c r="G52" i="1"/>
  <c r="G31" i="1"/>
  <c r="G26" i="1"/>
  <c r="F9" i="1"/>
  <c r="G49" i="1"/>
  <c r="G59" i="1"/>
  <c r="F51" i="1"/>
  <c r="F37" i="1"/>
  <c r="G28" i="1"/>
  <c r="F57" i="1"/>
  <c r="F59" i="1"/>
  <c r="G69" i="1"/>
  <c r="F48" i="1"/>
  <c r="G40" i="1"/>
  <c r="G15" i="1"/>
  <c r="G17" i="1"/>
  <c r="F44" i="1"/>
  <c r="F27" i="1"/>
  <c r="G22" i="1"/>
  <c r="F50" i="1"/>
  <c r="F34" i="1"/>
  <c r="G47" i="1"/>
  <c r="G53" i="1"/>
  <c r="G57" i="1"/>
  <c r="F68" i="1"/>
  <c r="G9" i="1"/>
  <c r="G65" i="1"/>
  <c r="F60" i="1"/>
  <c r="F64" i="1"/>
  <c r="F40" i="1"/>
  <c r="G48" i="1"/>
  <c r="F35" i="1"/>
  <c r="F7" i="1"/>
  <c r="F36" i="1"/>
  <c r="F15" i="1"/>
  <c r="G13" i="1"/>
  <c r="G71" i="1"/>
  <c r="F20" i="1"/>
  <c r="G8" i="1"/>
  <c r="G21" i="1"/>
  <c r="G58" i="1"/>
  <c r="F71" i="1"/>
  <c r="G20" i="1"/>
  <c r="G24" i="1"/>
  <c r="G42" i="1"/>
  <c r="G56" i="1"/>
  <c r="G64" i="1"/>
  <c r="G66" i="1"/>
  <c r="G35" i="1"/>
  <c r="F26" i="1"/>
  <c r="F21" i="1"/>
  <c r="F56" i="1"/>
  <c r="G14" i="1"/>
  <c r="G39" i="1"/>
  <c r="F12" i="1"/>
  <c r="F70" i="1"/>
  <c r="G12" i="1"/>
  <c r="G18" i="1"/>
  <c r="F16" i="1"/>
  <c r="F8" i="1"/>
  <c r="G23" i="1"/>
  <c r="G72" i="1"/>
  <c r="G27" i="1"/>
  <c r="F41" i="1"/>
  <c r="G51" i="1"/>
  <c r="F6" i="1"/>
  <c r="G43" i="1"/>
  <c r="F43" i="1"/>
  <c r="F38" i="1"/>
  <c r="G16" i="1"/>
  <c r="F72" i="1"/>
  <c r="G37" i="1"/>
  <c r="F42" i="1"/>
  <c r="G7" i="1"/>
  <c r="F28" i="1"/>
  <c r="F13" i="1"/>
  <c r="G29" i="1"/>
  <c r="F58" i="1"/>
  <c r="F14" i="1"/>
  <c r="G30" i="1"/>
  <c r="G34" i="1"/>
  <c r="G45" i="1"/>
</calcChain>
</file>

<file path=xl/sharedStrings.xml><?xml version="1.0" encoding="utf-8"?>
<sst xmlns="http://schemas.openxmlformats.org/spreadsheetml/2006/main" count="233" uniqueCount="175">
  <si>
    <t>Lp.</t>
  </si>
  <si>
    <t>Podstawa</t>
  </si>
  <si>
    <t>Opis robót</t>
  </si>
  <si>
    <t>Jednostka</t>
  </si>
  <si>
    <t>Obmiar</t>
  </si>
  <si>
    <t>Cena jedn.</t>
  </si>
  <si>
    <t>Wartość</t>
  </si>
  <si>
    <t>1</t>
  </si>
  <si>
    <t>2</t>
  </si>
  <si>
    <t>3</t>
  </si>
  <si>
    <t>4</t>
  </si>
  <si>
    <t>5</t>
  </si>
  <si>
    <t>6</t>
  </si>
  <si>
    <t>7</t>
  </si>
  <si>
    <t>8</t>
  </si>
  <si>
    <t>Roboty ziemne</t>
  </si>
  <si>
    <t>KNR 2-01 0126-01</t>
  </si>
  <si>
    <t>Usunięcie warstwy ziemi urodzajnej (humusu) o grubości do 15 cm za pomocą spycharek</t>
  </si>
  <si>
    <t>m2</t>
  </si>
  <si>
    <t>KNR 2-01 0217-04</t>
  </si>
  <si>
    <t>Wykopy oraz przekopy wykonywane koparkami podsiębiernymi 0.25 m3 na odkład</t>
  </si>
  <si>
    <t>m3</t>
  </si>
  <si>
    <t>KNR 2-01 0230-01</t>
  </si>
  <si>
    <t>Zasypywanie wykopów spycharkami z przemieszczeniem gruntu na odległość do 10 m</t>
  </si>
  <si>
    <t xml:space="preserve">KNR 2-01 0205-04 0214-04 </t>
  </si>
  <si>
    <t>Roboty ziemne wykonywane koparkami podsiębiernymi o poj. łyżki 0.25 m3 z transportem urobku samochodami samowyładowczymi na odległość 10 km - wywóz gruntu</t>
  </si>
  <si>
    <t xml:space="preserve">Roboty fundamentowe </t>
  </si>
  <si>
    <t>KNR 2-02 1101-01</t>
  </si>
  <si>
    <t>Podkłady betonowe na podłożu gruntowym. Podbeton C8/10</t>
  </si>
  <si>
    <t>KNR 2-02 0203-02</t>
  </si>
  <si>
    <t>Stopy fundamentowe betonowe, o objętości do 1 m3 - ręczne układanie betonu. Beton C16/20</t>
  </si>
  <si>
    <t>_x000D_
kalk. warsztatowa</t>
  </si>
  <si>
    <t>Gniazdo podporowe tzw. złącze ciesielskie z blachy stal. ocynkowanej</t>
  </si>
  <si>
    <t>szt.</t>
  </si>
  <si>
    <t>KNR 2-31 0402-04</t>
  </si>
  <si>
    <t>Ława pod obrzeża betonowa</t>
  </si>
  <si>
    <t>9</t>
  </si>
  <si>
    <t>KNR 2-02 0290-01</t>
  </si>
  <si>
    <t>Przygotowanie i montaż zbrojenia elementów budynków i budowli - pręty gładkie o śr. 6 mm (przyjęto 0,222kg/m)</t>
  </si>
  <si>
    <t>kg</t>
  </si>
  <si>
    <t>10</t>
  </si>
  <si>
    <t>KNR 2-02 0290-02</t>
  </si>
  <si>
    <t>Przygotowanie i montaż zbrojenia elementów budynków i budowli - pręty żebrowane o śr. 12 mm (przyjęto 0,888kg/m)</t>
  </si>
  <si>
    <t xml:space="preserve">Izolacje fundamentowe </t>
  </si>
  <si>
    <t>11</t>
  </si>
  <si>
    <t>KNR 2-02 0603-01</t>
  </si>
  <si>
    <t>Izolacje przeciwwilgociowe powłokowe bitumiczne pionowe - wykonywane na zimno z emulsji asfaltowej - pierwsza warstwa</t>
  </si>
  <si>
    <t>12</t>
  </si>
  <si>
    <t>KNR 2-02 0603-02</t>
  </si>
  <si>
    <t>Izolacje przeciwwilgociowe powłokowe bitumiczne pionowe - wykonywane na zimno z emulsji asfaltowej - druga i następna warstwa</t>
  </si>
  <si>
    <t>13</t>
  </si>
  <si>
    <t>KNR 2-02 0602-01</t>
  </si>
  <si>
    <t>Izolacje przeciwwilgociowe powłokowe bitumiczne poziome - wykonywane na zimno z emulsji asfaltowej - pierwsza warstwa</t>
  </si>
  <si>
    <t>14</t>
  </si>
  <si>
    <t>KNR 2-02 0602-02</t>
  </si>
  <si>
    <t>Izolacje przeciwwilgociowe powłokowe bitumiczne poziome - wykonywane na zimno z emulsji asfaltowej - druga i następna warstwa</t>
  </si>
  <si>
    <t>Roboty posadzkowe</t>
  </si>
  <si>
    <t>15</t>
  </si>
  <si>
    <t>KNR 2-02 1101-07</t>
  </si>
  <si>
    <t>Podkłady z ubitych materiałów sypkich na podłożu gruntowym</t>
  </si>
  <si>
    <t>16</t>
  </si>
  <si>
    <t>KNR 2-31 0114-05 0114-06</t>
  </si>
  <si>
    <t>Podbudowa z kruszywa łamanego 0/63 - warstwa dolna o grubości po zagęszczeniu 15 cm</t>
  </si>
  <si>
    <t>17</t>
  </si>
  <si>
    <t>KNR 2-31 0105-01 0105-02</t>
  </si>
  <si>
    <t>Podsypka cementowo - piaskowa z zagęszczeniem ręcznym - 4 cm grubości warstwy po zagęszczeniu</t>
  </si>
  <si>
    <t>18</t>
  </si>
  <si>
    <t>KNR 2-31 0407-02</t>
  </si>
  <si>
    <t>Obrzeża betonowe o wymiarach 20x6 cm na podsypce piaskowej z wypełnieniem spoin piaskiem</t>
  </si>
  <si>
    <t>m</t>
  </si>
  <si>
    <t>19</t>
  </si>
  <si>
    <t>KNR 2-31 0502-04</t>
  </si>
  <si>
    <t>Posadzka z płyt betonowych 50x50x5 cm na podsypce cementowo-piaskowej z wypełnieniem spoin zaprawą cementową</t>
  </si>
  <si>
    <t>KONSTRUKCJE NADZIEMNE</t>
  </si>
  <si>
    <t>Ściany</t>
  </si>
  <si>
    <t>20</t>
  </si>
  <si>
    <t>KNR 0-21 4002-04_x000D_
analogia</t>
  </si>
  <si>
    <t>Konstrukcje szkieletowe - słupy ścian zewnętrznych 12x12cm</t>
  </si>
  <si>
    <t>mb</t>
  </si>
  <si>
    <t>21</t>
  </si>
  <si>
    <t>Konstrukcje szkieletowe - słupy ścian zewnętrznych 12x6cm - dodatkowy słupek pod montaż bramy</t>
  </si>
  <si>
    <t>22</t>
  </si>
  <si>
    <t>KNR 0-21 4002-04</t>
  </si>
  <si>
    <t>Konstrukcje szkieletowe - oczepy ścian wewnętrznych i zewnętrznych pojedyncze 12x12cm - belki heblowane</t>
  </si>
  <si>
    <t>23</t>
  </si>
  <si>
    <t>Konstrukcje szkieletowe - oczepy ścian wewnętrznych i zewnętrznych pojedyncze 12x6cm - zastrzały z kantówek</t>
  </si>
  <si>
    <t>24</t>
  </si>
  <si>
    <t>KNR 2-02 0409-06</t>
  </si>
  <si>
    <t>Wiatrownice, przekrój poprzeczny drewna do 180 cm2 z tarcicy nasyconej - budynek gospodarczy</t>
  </si>
  <si>
    <t>25</t>
  </si>
  <si>
    <t>KNR-W 2-02 1036-01</t>
  </si>
  <si>
    <t>Ruszt drewniany na ścianach pod deskę elewacyjną</t>
  </si>
  <si>
    <t>26</t>
  </si>
  <si>
    <t>KNR 0-21 4004-01_x000D_
analogia</t>
  </si>
  <si>
    <t>Poszycie ścian szkieletowych z desek o gr. 2.5cm - deska elewacyjna sosnowa, pióro - wpust w układzie pionowym</t>
  </si>
  <si>
    <t>27</t>
  </si>
  <si>
    <t>KNR-W 2-02 1031-02</t>
  </si>
  <si>
    <t>Bramy drewniane ramowe dwuskrzydłowe bez ościeżnic obite deską elewacyjną sosnową, pióro wpust w układzie pionowym</t>
  </si>
  <si>
    <t>28</t>
  </si>
  <si>
    <t>KNR-W 2-02 1805-11</t>
  </si>
  <si>
    <t>Otwory wentylowane zabezpieczone drobną siatką szer. 10cm</t>
  </si>
  <si>
    <t>29</t>
  </si>
  <si>
    <t>KNR 2-02 1505-01</t>
  </si>
  <si>
    <t>Dwukrotne malowanie farbą przeciwgrzybiczną do ochrony drewna</t>
  </si>
  <si>
    <t>30</t>
  </si>
  <si>
    <t>Dwukrotne malowanie lakierobejcą ścian zewnętrznych</t>
  </si>
  <si>
    <t>Konstrukcja dachowa</t>
  </si>
  <si>
    <t>31</t>
  </si>
  <si>
    <t>KNR 2-02 0408-03</t>
  </si>
  <si>
    <t>Krokwie zwykłe, długość do 4.5 m przekrój poprzeczny drewna do 180 cm2 z tarcicy nasyconej - krokiew heblowana 7x14cm</t>
  </si>
  <si>
    <t>32</t>
  </si>
  <si>
    <t>KNR K-05 0102-03</t>
  </si>
  <si>
    <t>Wykonanie deskowania połaci dachu płytą OSB 2,2cm, rozstaw krokwi 80 do 100 cm</t>
  </si>
  <si>
    <t>33</t>
  </si>
  <si>
    <t>KNR K-05 0104-03</t>
  </si>
  <si>
    <t>Montaż kontrłat 4x4cm na dachu z deskowaniem pełnym, rozstaw krokwi 80 do 100 cm</t>
  </si>
  <si>
    <t>34</t>
  </si>
  <si>
    <t>KNR K-05 0105-03</t>
  </si>
  <si>
    <t>Montaż łat 4x4cm pod dachówki profilowane przy rozstawie krokwi 80 do 100 cm</t>
  </si>
  <si>
    <t>35</t>
  </si>
  <si>
    <t>Wiatrownice, przekrój poprzeczny drewna do 180 cm2 z tarcicy nasyconej - deski czołowe</t>
  </si>
  <si>
    <t>36</t>
  </si>
  <si>
    <t>Pokrycie dachowe</t>
  </si>
  <si>
    <t>37</t>
  </si>
  <si>
    <t>KNR-W 2-02 0504-02</t>
  </si>
  <si>
    <t>Pokrycie dachów papą termozgrzewalną dwuwarstwowe</t>
  </si>
  <si>
    <t>38</t>
  </si>
  <si>
    <t>KNR AT-09 0802-01</t>
  </si>
  <si>
    <t>Blachodachówka z blachy powlekanej - dachy o nachyleniu połaci do 60% i pow. do 50 m2</t>
  </si>
  <si>
    <t>39</t>
  </si>
  <si>
    <t>KNR AT-09 0802-10</t>
  </si>
  <si>
    <t>Blachodachówka z blachy powlekanej - elementy wykończeniowe - gąsiory - budynek gospodarczy</t>
  </si>
  <si>
    <t>40</t>
  </si>
  <si>
    <t>KNR 2-02 0507-02</t>
  </si>
  <si>
    <t>Obróbki przy szerokości w rozwinięciu ponad 25 cm gr. min. 0,50mm</t>
  </si>
  <si>
    <t>41</t>
  </si>
  <si>
    <t>KNR-W 2-02 1036-02</t>
  </si>
  <si>
    <t>Podbitka z desek sosnowych, pióro wpust gr. 2,5cm</t>
  </si>
  <si>
    <t>42</t>
  </si>
  <si>
    <t>ZAGOSPODAROWANIE TERANU</t>
  </si>
  <si>
    <t xml:space="preserve">Roboty rozbiórkowe </t>
  </si>
  <si>
    <t>43</t>
  </si>
  <si>
    <t>WKI 2.130.31</t>
  </si>
  <si>
    <t>Rozebranie ogrodzenia: słupki stalowe, przęsła z siatki</t>
  </si>
  <si>
    <t>44</t>
  </si>
  <si>
    <t>KNR 4-01 0106-04</t>
  </si>
  <si>
    <t>Usunięcie z terenu działki gruzu i ziemi</t>
  </si>
  <si>
    <t xml:space="preserve">Ścieżka żwirowa </t>
  </si>
  <si>
    <t>45</t>
  </si>
  <si>
    <t>KNR 2-31 0101-05 0101-06</t>
  </si>
  <si>
    <t>Ręczne wykonanie koryta na całej szerokości jezdni i chodników w gruncie kat. I-II głębokości 21 cm</t>
  </si>
  <si>
    <t>46</t>
  </si>
  <si>
    <t>KNR 2-31 0103-01</t>
  </si>
  <si>
    <t>Ręczne profilowanie i zagęszczenie podłoża pod warstwy konstrukcyjne nawierzchni w gruncie kat. I-II</t>
  </si>
  <si>
    <t>47</t>
  </si>
  <si>
    <t>KNR 2-31 0114-03 0114-04_x000D_
analogia</t>
  </si>
  <si>
    <t>Podbudowa z kruszywa naturalnego - warstwa górna o grubości po zagęszczeniu 15 cm - warstwa pospółki</t>
  </si>
  <si>
    <t>48</t>
  </si>
  <si>
    <t>KNR AT-04 0101-03</t>
  </si>
  <si>
    <t>Warstwa wzmacniająca grunt pod warstwy technologiczne z geowłókniny</t>
  </si>
  <si>
    <t>49</t>
  </si>
  <si>
    <t>KNR 2-31 0202-05 0202-06</t>
  </si>
  <si>
    <t>Nawierzchnia żwirowa - chodnik rozścielany ręcznie - grubość po zagęszczeniu 6 cm</t>
  </si>
  <si>
    <t>Budowa budynku gospodarczego związanego z celami gospodarki leśnej</t>
  </si>
  <si>
    <t>RAZEM Roboty ziemne</t>
  </si>
  <si>
    <t xml:space="preserve">RAZEM Roboty fundamentowe </t>
  </si>
  <si>
    <t xml:space="preserve">RAZEM Izolacje fundamentowe </t>
  </si>
  <si>
    <t>RAZEM Roboty posadzkowe</t>
  </si>
  <si>
    <t>RAZEM NETTO</t>
  </si>
  <si>
    <t>RAZEM BRUTTO</t>
  </si>
  <si>
    <t>RAZEM Ściany</t>
  </si>
  <si>
    <t>RAZEM Konstrukcja dachowa</t>
  </si>
  <si>
    <t>RAZEM Pokrycie dachowe</t>
  </si>
  <si>
    <t xml:space="preserve">RAZEM Roboty rozbiórkowe </t>
  </si>
  <si>
    <t xml:space="preserve">RAZEM Ścieżka żwirowa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</si>
</sst>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0.00"/>
    <numFmt numFmtId="165" formatCode="#\ ###\ ###\ ##0.000"/>
  </numFmts>
  <fonts count="7" x14ac:knownFonts="1">
    <font>
      <sz val="11"/>
      <color theme="1"/>
      <name val="Calibri"/>
      <family val="2"/>
      <scheme val="minor"/>
    </font>
    <font>
      <b/>
      <sz val="15"/>
      <color theme="3"/>
      <name val="Calibri"/>
      <scheme val="minor"/>
    </font>
    <font>
      <b/>
      <sz val="13"/>
      <color theme="3"/>
      <name val="Calibri"/>
      <scheme val="minor"/>
    </font>
    <font>
      <b/>
      <sz val="11"/>
      <color theme="0"/>
      <name val="Century Gothic"/>
    </font>
    <font>
      <b/>
      <sz val="11"/>
      <name val="Century Gothic"/>
    </font>
    <font>
      <sz val="11"/>
      <name val="Century Gothic"/>
    </font>
    <font>
      <b/>
      <sz val="14"/>
      <name val="Century Gothic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2" borderId="1" xfId="0" applyFont="1" applyFill="1" applyBorder="1" applyAlignment="1">
      <alignment horizontal="center" vertical="center" wrapText="1" justifyLastLine="1"/>
    </xf>
    <xf numFmtId="164" fontId="4" fillId="3" borderId="1" xfId="0" applyNumberFormat="1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65" fontId="5" fillId="0" borderId="1" xfId="0" applyNumberFormat="1" applyFont="1" applyBorder="1" applyAlignment="1">
      <alignment vertical="center" wrapText="1"/>
    </xf>
    <xf numFmtId="164" fontId="5" fillId="0" borderId="1" xfId="0" applyNumberFormat="1" applyFont="1" applyBorder="1" applyAlignment="1">
      <alignment vertical="center" wrapText="1"/>
    </xf>
    <xf numFmtId="164" fontId="4" fillId="4" borderId="1" xfId="0" applyNumberFormat="1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4" fillId="4" borderId="1" xfId="0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164" fontId="4" fillId="5" borderId="1" xfId="0" applyNumberFormat="1" applyFont="1" applyFill="1" applyBorder="1" applyAlignment="1">
      <alignment vertical="center" wrapText="1"/>
    </xf>
    <xf numFmtId="164" fontId="6" fillId="5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justifyLastLine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G75"/>
  <sheetViews>
    <sheetView tabSelected="1" topLeftCell="A64" workbookViewId="0">
      <selection activeCell="G10" sqref="G10"/>
    </sheetView>
  </sheetViews>
  <sheetFormatPr defaultRowHeight="15" x14ac:dyDescent="0.25"/>
  <cols>
    <col min="1" max="1" width="14.28515625" customWidth="1"/>
    <col min="2" max="2" width="28.5703125" customWidth="1"/>
    <col min="3" max="3" width="57.140625" customWidth="1"/>
    <col min="4" max="7" width="14.28515625" customWidth="1"/>
  </cols>
  <sheetData>
    <row r="1" spans="1:7" ht="19.5" x14ac:dyDescent="0.25">
      <c r="A1" s="13"/>
      <c r="B1" s="13"/>
      <c r="C1" s="13"/>
      <c r="D1" s="13"/>
      <c r="E1" s="13"/>
      <c r="F1" s="13"/>
      <c r="G1" s="13"/>
    </row>
    <row r="2" spans="1:7" ht="17.25" x14ac:dyDescent="0.25">
      <c r="A2" s="14" t="s">
        <v>163</v>
      </c>
      <c r="B2" s="14"/>
      <c r="C2" s="14"/>
      <c r="D2" s="14"/>
      <c r="E2" s="14"/>
      <c r="F2" s="14"/>
      <c r="G2" s="14"/>
    </row>
    <row r="3" spans="1:7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x14ac:dyDescent="0.25">
      <c r="A4" s="1" t="s">
        <v>7</v>
      </c>
      <c r="B4" s="1" t="s">
        <v>8</v>
      </c>
      <c r="C4" s="1" t="s">
        <v>10</v>
      </c>
      <c r="D4" s="1" t="s">
        <v>11</v>
      </c>
      <c r="E4" s="1" t="s">
        <v>12</v>
      </c>
      <c r="F4" s="1" t="s">
        <v>13</v>
      </c>
      <c r="G4" s="1" t="s">
        <v>14</v>
      </c>
    </row>
    <row r="5" spans="1:7" x14ac:dyDescent="0.25">
      <c r="A5" s="7">
        <v>1</v>
      </c>
      <c r="B5" s="2"/>
      <c r="C5" s="2" t="s">
        <v>15</v>
      </c>
      <c r="D5" s="2"/>
      <c r="E5" s="2"/>
      <c r="F5" s="2"/>
      <c r="G5" s="2"/>
    </row>
    <row r="6" spans="1:7" ht="33" x14ac:dyDescent="0.25">
      <c r="A6" s="8" t="s">
        <v>7</v>
      </c>
      <c r="B6" s="3" t="s">
        <v>16</v>
      </c>
      <c r="C6" s="3" t="s">
        <v>17</v>
      </c>
      <c r="D6" s="3" t="s">
        <v>18</v>
      </c>
      <c r="E6" s="4">
        <v>38.6</v>
      </c>
      <c r="F6" s="5">
        <f ca="1">ROUND(F6,2)</f>
        <v>0</v>
      </c>
      <c r="G6" s="5">
        <f ca="1">ROUND(G6,2)</f>
        <v>0</v>
      </c>
    </row>
    <row r="7" spans="1:7" ht="33" x14ac:dyDescent="0.25">
      <c r="A7" s="8" t="s">
        <v>8</v>
      </c>
      <c r="B7" s="3" t="s">
        <v>19</v>
      </c>
      <c r="C7" s="3" t="s">
        <v>20</v>
      </c>
      <c r="D7" s="3" t="s">
        <v>21</v>
      </c>
      <c r="E7" s="4">
        <v>12.108000000000001</v>
      </c>
      <c r="F7" s="5">
        <f t="shared" ref="F7:G9" ca="1" si="0">ROUND(F7,2)</f>
        <v>0</v>
      </c>
      <c r="G7" s="5">
        <f t="shared" ca="1" si="0"/>
        <v>0</v>
      </c>
    </row>
    <row r="8" spans="1:7" ht="33" x14ac:dyDescent="0.25">
      <c r="A8" s="8" t="s">
        <v>9</v>
      </c>
      <c r="B8" s="3" t="s">
        <v>22</v>
      </c>
      <c r="C8" s="3" t="s">
        <v>23</v>
      </c>
      <c r="D8" s="3" t="s">
        <v>21</v>
      </c>
      <c r="E8" s="4">
        <v>10.569000000000001</v>
      </c>
      <c r="F8" s="5">
        <f t="shared" ca="1" si="0"/>
        <v>0</v>
      </c>
      <c r="G8" s="5">
        <f t="shared" ca="1" si="0"/>
        <v>0</v>
      </c>
    </row>
    <row r="9" spans="1:7" ht="66" x14ac:dyDescent="0.25">
      <c r="A9" s="8" t="s">
        <v>10</v>
      </c>
      <c r="B9" s="3" t="s">
        <v>24</v>
      </c>
      <c r="C9" s="3" t="s">
        <v>25</v>
      </c>
      <c r="D9" s="3" t="s">
        <v>21</v>
      </c>
      <c r="E9" s="4">
        <v>1.5389999999999999</v>
      </c>
      <c r="F9" s="5">
        <f t="shared" ca="1" si="0"/>
        <v>0</v>
      </c>
      <c r="G9" s="5">
        <f t="shared" ca="1" si="0"/>
        <v>0</v>
      </c>
    </row>
    <row r="10" spans="1:7" x14ac:dyDescent="0.25">
      <c r="A10" s="9"/>
      <c r="B10" s="6"/>
      <c r="C10" s="6" t="s">
        <v>164</v>
      </c>
      <c r="D10" s="6"/>
      <c r="E10" s="6"/>
      <c r="F10" s="6"/>
      <c r="G10" s="6">
        <f ca="1">SUM(G6:G9)</f>
        <v>0</v>
      </c>
    </row>
    <row r="11" spans="1:7" x14ac:dyDescent="0.25">
      <c r="A11" s="7">
        <v>2</v>
      </c>
      <c r="B11" s="2"/>
      <c r="C11" s="2" t="s">
        <v>26</v>
      </c>
      <c r="D11" s="2"/>
      <c r="E11" s="2"/>
      <c r="F11" s="2"/>
      <c r="G11" s="2"/>
    </row>
    <row r="12" spans="1:7" ht="33" x14ac:dyDescent="0.25">
      <c r="A12" s="8" t="s">
        <v>11</v>
      </c>
      <c r="B12" s="3" t="s">
        <v>27</v>
      </c>
      <c r="C12" s="3" t="s">
        <v>28</v>
      </c>
      <c r="D12" s="3" t="s">
        <v>21</v>
      </c>
      <c r="E12" s="4">
        <v>0.23300000000000001</v>
      </c>
      <c r="F12" s="5">
        <f t="shared" ref="F12:G17" ca="1" si="1">ROUND(F12,2)</f>
        <v>0</v>
      </c>
      <c r="G12" s="5">
        <f t="shared" ca="1" si="1"/>
        <v>0</v>
      </c>
    </row>
    <row r="13" spans="1:7" ht="33" x14ac:dyDescent="0.25">
      <c r="A13" s="8" t="s">
        <v>12</v>
      </c>
      <c r="B13" s="3" t="s">
        <v>29</v>
      </c>
      <c r="C13" s="3" t="s">
        <v>30</v>
      </c>
      <c r="D13" s="3" t="s">
        <v>21</v>
      </c>
      <c r="E13" s="4">
        <v>1.306</v>
      </c>
      <c r="F13" s="5">
        <f t="shared" ca="1" si="1"/>
        <v>0</v>
      </c>
      <c r="G13" s="5">
        <f t="shared" ca="1" si="1"/>
        <v>0</v>
      </c>
    </row>
    <row r="14" spans="1:7" ht="33" x14ac:dyDescent="0.25">
      <c r="A14" s="8" t="s">
        <v>13</v>
      </c>
      <c r="B14" s="3" t="s">
        <v>31</v>
      </c>
      <c r="C14" s="3" t="s">
        <v>32</v>
      </c>
      <c r="D14" s="3" t="s">
        <v>33</v>
      </c>
      <c r="E14" s="4">
        <v>19</v>
      </c>
      <c r="F14" s="5">
        <f t="shared" ca="1" si="1"/>
        <v>0</v>
      </c>
      <c r="G14" s="5">
        <f t="shared" ca="1" si="1"/>
        <v>0</v>
      </c>
    </row>
    <row r="15" spans="1:7" ht="16.5" x14ac:dyDescent="0.25">
      <c r="A15" s="8" t="s">
        <v>14</v>
      </c>
      <c r="B15" s="3" t="s">
        <v>34</v>
      </c>
      <c r="C15" s="3" t="s">
        <v>35</v>
      </c>
      <c r="D15" s="3" t="s">
        <v>21</v>
      </c>
      <c r="E15" s="4">
        <v>0.22500000000000001</v>
      </c>
      <c r="F15" s="5">
        <f t="shared" ca="1" si="1"/>
        <v>0</v>
      </c>
      <c r="G15" s="5">
        <f t="shared" ca="1" si="1"/>
        <v>0</v>
      </c>
    </row>
    <row r="16" spans="1:7" ht="49.5" x14ac:dyDescent="0.25">
      <c r="A16" s="8" t="s">
        <v>36</v>
      </c>
      <c r="B16" s="3" t="s">
        <v>37</v>
      </c>
      <c r="C16" s="3" t="s">
        <v>38</v>
      </c>
      <c r="D16" s="3" t="s">
        <v>39</v>
      </c>
      <c r="E16" s="4">
        <v>20.414999999999999</v>
      </c>
      <c r="F16" s="5">
        <f t="shared" ca="1" si="1"/>
        <v>0</v>
      </c>
      <c r="G16" s="5">
        <f t="shared" ca="1" si="1"/>
        <v>0</v>
      </c>
    </row>
    <row r="17" spans="1:7" ht="49.5" x14ac:dyDescent="0.25">
      <c r="A17" s="8" t="s">
        <v>40</v>
      </c>
      <c r="B17" s="3" t="s">
        <v>41</v>
      </c>
      <c r="C17" s="3" t="s">
        <v>42</v>
      </c>
      <c r="D17" s="3" t="s">
        <v>39</v>
      </c>
      <c r="E17" s="4">
        <v>81.661000000000001</v>
      </c>
      <c r="F17" s="5">
        <f t="shared" ca="1" si="1"/>
        <v>0</v>
      </c>
      <c r="G17" s="5">
        <f t="shared" ca="1" si="1"/>
        <v>0</v>
      </c>
    </row>
    <row r="18" spans="1:7" x14ac:dyDescent="0.25">
      <c r="A18" s="9"/>
      <c r="B18" s="6"/>
      <c r="C18" s="6" t="s">
        <v>165</v>
      </c>
      <c r="D18" s="6"/>
      <c r="E18" s="6"/>
      <c r="F18" s="6"/>
      <c r="G18" s="6">
        <f ca="1">SUM(G12:G17)</f>
        <v>0</v>
      </c>
    </row>
    <row r="19" spans="1:7" x14ac:dyDescent="0.25">
      <c r="A19" s="7">
        <v>3</v>
      </c>
      <c r="B19" s="2"/>
      <c r="C19" s="2" t="s">
        <v>43</v>
      </c>
      <c r="D19" s="2"/>
      <c r="E19" s="2"/>
      <c r="F19" s="2"/>
      <c r="G19" s="2"/>
    </row>
    <row r="20" spans="1:7" ht="49.5" x14ac:dyDescent="0.25">
      <c r="A20" s="8" t="s">
        <v>44</v>
      </c>
      <c r="B20" s="3" t="s">
        <v>45</v>
      </c>
      <c r="C20" s="3" t="s">
        <v>46</v>
      </c>
      <c r="D20" s="3" t="s">
        <v>18</v>
      </c>
      <c r="E20" s="4">
        <v>5.2249999999999996</v>
      </c>
      <c r="F20" s="5">
        <f t="shared" ref="F20:G23" ca="1" si="2">ROUND(F20,2)</f>
        <v>0</v>
      </c>
      <c r="G20" s="5">
        <f t="shared" ca="1" si="2"/>
        <v>0</v>
      </c>
    </row>
    <row r="21" spans="1:7" ht="49.5" x14ac:dyDescent="0.25">
      <c r="A21" s="8" t="s">
        <v>47</v>
      </c>
      <c r="B21" s="3" t="s">
        <v>48</v>
      </c>
      <c r="C21" s="3" t="s">
        <v>49</v>
      </c>
      <c r="D21" s="3" t="s">
        <v>18</v>
      </c>
      <c r="E21" s="4">
        <v>5.2249999999999996</v>
      </c>
      <c r="F21" s="5">
        <f t="shared" ca="1" si="2"/>
        <v>0</v>
      </c>
      <c r="G21" s="5">
        <f t="shared" ca="1" si="2"/>
        <v>0</v>
      </c>
    </row>
    <row r="22" spans="1:7" ht="49.5" x14ac:dyDescent="0.25">
      <c r="A22" s="8" t="s">
        <v>50</v>
      </c>
      <c r="B22" s="3" t="s">
        <v>51</v>
      </c>
      <c r="C22" s="3" t="s">
        <v>52</v>
      </c>
      <c r="D22" s="3" t="s">
        <v>18</v>
      </c>
      <c r="E22" s="4">
        <v>1.1879999999999999</v>
      </c>
      <c r="F22" s="5">
        <f t="shared" ca="1" si="2"/>
        <v>0</v>
      </c>
      <c r="G22" s="5">
        <f t="shared" ca="1" si="2"/>
        <v>0</v>
      </c>
    </row>
    <row r="23" spans="1:7" ht="49.5" x14ac:dyDescent="0.25">
      <c r="A23" s="8" t="s">
        <v>53</v>
      </c>
      <c r="B23" s="3" t="s">
        <v>54</v>
      </c>
      <c r="C23" s="3" t="s">
        <v>55</v>
      </c>
      <c r="D23" s="3" t="s">
        <v>18</v>
      </c>
      <c r="E23" s="4">
        <v>1.1879999999999999</v>
      </c>
      <c r="F23" s="5">
        <f t="shared" ca="1" si="2"/>
        <v>0</v>
      </c>
      <c r="G23" s="5">
        <f t="shared" ca="1" si="2"/>
        <v>0</v>
      </c>
    </row>
    <row r="24" spans="1:7" x14ac:dyDescent="0.25">
      <c r="A24" s="9"/>
      <c r="B24" s="6"/>
      <c r="C24" s="6" t="s">
        <v>166</v>
      </c>
      <c r="D24" s="6"/>
      <c r="E24" s="6"/>
      <c r="F24" s="6"/>
      <c r="G24" s="6">
        <f ca="1">+SUM(G20:G23)</f>
        <v>0</v>
      </c>
    </row>
    <row r="25" spans="1:7" x14ac:dyDescent="0.25">
      <c r="A25" s="7">
        <v>4</v>
      </c>
      <c r="B25" s="2"/>
      <c r="C25" s="2" t="s">
        <v>56</v>
      </c>
      <c r="D25" s="2"/>
      <c r="E25" s="2"/>
      <c r="F25" s="2"/>
      <c r="G25" s="2"/>
    </row>
    <row r="26" spans="1:7" ht="33" x14ac:dyDescent="0.25">
      <c r="A26" s="8" t="s">
        <v>57</v>
      </c>
      <c r="B26" s="3" t="s">
        <v>58</v>
      </c>
      <c r="C26" s="3" t="s">
        <v>59</v>
      </c>
      <c r="D26" s="3" t="s">
        <v>21</v>
      </c>
      <c r="E26" s="4">
        <v>4.0049999999999999</v>
      </c>
      <c r="F26" s="5">
        <f t="shared" ref="F26:G30" ca="1" si="3">ROUND(F26,2)</f>
        <v>0</v>
      </c>
      <c r="G26" s="5">
        <f t="shared" ca="1" si="3"/>
        <v>0</v>
      </c>
    </row>
    <row r="27" spans="1:7" ht="33" x14ac:dyDescent="0.25">
      <c r="A27" s="8" t="s">
        <v>60</v>
      </c>
      <c r="B27" s="3" t="s">
        <v>61</v>
      </c>
      <c r="C27" s="3" t="s">
        <v>62</v>
      </c>
      <c r="D27" s="3" t="s">
        <v>18</v>
      </c>
      <c r="E27" s="4">
        <v>26.7</v>
      </c>
      <c r="F27" s="5">
        <f t="shared" ca="1" si="3"/>
        <v>0</v>
      </c>
      <c r="G27" s="5">
        <f t="shared" ca="1" si="3"/>
        <v>0</v>
      </c>
    </row>
    <row r="28" spans="1:7" ht="33" x14ac:dyDescent="0.25">
      <c r="A28" s="8" t="s">
        <v>63</v>
      </c>
      <c r="B28" s="3" t="s">
        <v>64</v>
      </c>
      <c r="C28" s="3" t="s">
        <v>65</v>
      </c>
      <c r="D28" s="3" t="s">
        <v>18</v>
      </c>
      <c r="E28" s="4">
        <v>26.7</v>
      </c>
      <c r="F28" s="5">
        <f t="shared" ca="1" si="3"/>
        <v>0</v>
      </c>
      <c r="G28" s="5">
        <f t="shared" ca="1" si="3"/>
        <v>0</v>
      </c>
    </row>
    <row r="29" spans="1:7" ht="33" x14ac:dyDescent="0.25">
      <c r="A29" s="8" t="s">
        <v>66</v>
      </c>
      <c r="B29" s="3" t="s">
        <v>67</v>
      </c>
      <c r="C29" s="3" t="s">
        <v>68</v>
      </c>
      <c r="D29" s="3" t="s">
        <v>69</v>
      </c>
      <c r="E29" s="4">
        <v>14.4</v>
      </c>
      <c r="F29" s="5">
        <f t="shared" ca="1" si="3"/>
        <v>0</v>
      </c>
      <c r="G29" s="5">
        <f t="shared" ca="1" si="3"/>
        <v>0</v>
      </c>
    </row>
    <row r="30" spans="1:7" ht="49.5" x14ac:dyDescent="0.25">
      <c r="A30" s="8" t="s">
        <v>70</v>
      </c>
      <c r="B30" s="3" t="s">
        <v>71</v>
      </c>
      <c r="C30" s="3" t="s">
        <v>72</v>
      </c>
      <c r="D30" s="3" t="s">
        <v>18</v>
      </c>
      <c r="E30" s="4">
        <v>26.7</v>
      </c>
      <c r="F30" s="5">
        <f t="shared" ca="1" si="3"/>
        <v>0</v>
      </c>
      <c r="G30" s="5">
        <f t="shared" ca="1" si="3"/>
        <v>0</v>
      </c>
    </row>
    <row r="31" spans="1:7" x14ac:dyDescent="0.25">
      <c r="A31" s="9"/>
      <c r="B31" s="6"/>
      <c r="C31" s="6" t="s">
        <v>167</v>
      </c>
      <c r="D31" s="6"/>
      <c r="E31" s="6"/>
      <c r="F31" s="6"/>
      <c r="G31" s="6">
        <f ca="1">+SUM(G26:G30)</f>
        <v>0</v>
      </c>
    </row>
    <row r="32" spans="1:7" x14ac:dyDescent="0.25">
      <c r="A32" s="10"/>
      <c r="B32" s="2"/>
      <c r="C32" s="2" t="s">
        <v>73</v>
      </c>
      <c r="D32" s="2"/>
      <c r="E32" s="2"/>
      <c r="F32" s="2"/>
      <c r="G32" s="2"/>
    </row>
    <row r="33" spans="1:7" x14ac:dyDescent="0.25">
      <c r="A33" s="7">
        <v>5</v>
      </c>
      <c r="B33" s="2"/>
      <c r="C33" s="2" t="s">
        <v>74</v>
      </c>
      <c r="D33" s="2"/>
      <c r="E33" s="2"/>
      <c r="F33" s="2"/>
      <c r="G33" s="2"/>
    </row>
    <row r="34" spans="1:7" ht="33" x14ac:dyDescent="0.25">
      <c r="A34" s="8" t="s">
        <v>75</v>
      </c>
      <c r="B34" s="3" t="s">
        <v>76</v>
      </c>
      <c r="C34" s="3" t="s">
        <v>77</v>
      </c>
      <c r="D34" s="3" t="s">
        <v>78</v>
      </c>
      <c r="E34" s="4">
        <v>55.2</v>
      </c>
      <c r="F34" s="5">
        <f t="shared" ref="F34:G44" ca="1" si="4">ROUND(F34,2)</f>
        <v>0</v>
      </c>
      <c r="G34" s="5">
        <f t="shared" ca="1" si="4"/>
        <v>0</v>
      </c>
    </row>
    <row r="35" spans="1:7" ht="33" x14ac:dyDescent="0.25">
      <c r="A35" s="8" t="s">
        <v>79</v>
      </c>
      <c r="B35" s="3" t="s">
        <v>76</v>
      </c>
      <c r="C35" s="3" t="s">
        <v>80</v>
      </c>
      <c r="D35" s="3" t="s">
        <v>78</v>
      </c>
      <c r="E35" s="4">
        <v>4</v>
      </c>
      <c r="F35" s="5">
        <f t="shared" ca="1" si="4"/>
        <v>0</v>
      </c>
      <c r="G35" s="5">
        <f t="shared" ca="1" si="4"/>
        <v>0</v>
      </c>
    </row>
    <row r="36" spans="1:7" ht="49.5" x14ac:dyDescent="0.25">
      <c r="A36" s="8" t="s">
        <v>81</v>
      </c>
      <c r="B36" s="3" t="s">
        <v>82</v>
      </c>
      <c r="C36" s="3" t="s">
        <v>83</v>
      </c>
      <c r="D36" s="3" t="s">
        <v>78</v>
      </c>
      <c r="E36" s="4">
        <v>27.6</v>
      </c>
      <c r="F36" s="5">
        <f t="shared" ca="1" si="4"/>
        <v>0</v>
      </c>
      <c r="G36" s="5">
        <f t="shared" ca="1" si="4"/>
        <v>0</v>
      </c>
    </row>
    <row r="37" spans="1:7" ht="49.5" x14ac:dyDescent="0.25">
      <c r="A37" s="8" t="s">
        <v>84</v>
      </c>
      <c r="B37" s="3" t="s">
        <v>82</v>
      </c>
      <c r="C37" s="3" t="s">
        <v>85</v>
      </c>
      <c r="D37" s="3" t="s">
        <v>78</v>
      </c>
      <c r="E37" s="4">
        <v>21.5</v>
      </c>
      <c r="F37" s="5">
        <f t="shared" ca="1" si="4"/>
        <v>0</v>
      </c>
      <c r="G37" s="5">
        <f t="shared" ca="1" si="4"/>
        <v>0</v>
      </c>
    </row>
    <row r="38" spans="1:7" ht="33" x14ac:dyDescent="0.25">
      <c r="A38" s="8" t="s">
        <v>86</v>
      </c>
      <c r="B38" s="3" t="s">
        <v>87</v>
      </c>
      <c r="C38" s="3" t="s">
        <v>88</v>
      </c>
      <c r="D38" s="3" t="s">
        <v>21</v>
      </c>
      <c r="E38" s="4">
        <v>5.0999999999999997E-2</v>
      </c>
      <c r="F38" s="5">
        <f t="shared" ca="1" si="4"/>
        <v>0</v>
      </c>
      <c r="G38" s="5">
        <f t="shared" ca="1" si="4"/>
        <v>0</v>
      </c>
    </row>
    <row r="39" spans="1:7" ht="33" x14ac:dyDescent="0.25">
      <c r="A39" s="8" t="s">
        <v>89</v>
      </c>
      <c r="B39" s="3" t="s">
        <v>90</v>
      </c>
      <c r="C39" s="3" t="s">
        <v>91</v>
      </c>
      <c r="D39" s="3" t="s">
        <v>18</v>
      </c>
      <c r="E39" s="4">
        <v>36.51</v>
      </c>
      <c r="F39" s="5">
        <f t="shared" ca="1" si="4"/>
        <v>0</v>
      </c>
      <c r="G39" s="5">
        <f t="shared" ca="1" si="4"/>
        <v>0</v>
      </c>
    </row>
    <row r="40" spans="1:7" ht="49.5" x14ac:dyDescent="0.25">
      <c r="A40" s="8" t="s">
        <v>92</v>
      </c>
      <c r="B40" s="3" t="s">
        <v>93</v>
      </c>
      <c r="C40" s="3" t="s">
        <v>94</v>
      </c>
      <c r="D40" s="3" t="s">
        <v>18</v>
      </c>
      <c r="E40" s="4">
        <v>36.51</v>
      </c>
      <c r="F40" s="5">
        <f t="shared" ca="1" si="4"/>
        <v>0</v>
      </c>
      <c r="G40" s="5">
        <f t="shared" ca="1" si="4"/>
        <v>0</v>
      </c>
    </row>
    <row r="41" spans="1:7" ht="49.5" x14ac:dyDescent="0.25">
      <c r="A41" s="8" t="s">
        <v>95</v>
      </c>
      <c r="B41" s="3" t="s">
        <v>96</v>
      </c>
      <c r="C41" s="3" t="s">
        <v>97</v>
      </c>
      <c r="D41" s="3" t="s">
        <v>18</v>
      </c>
      <c r="E41" s="4">
        <v>7.5</v>
      </c>
      <c r="F41" s="5">
        <f t="shared" ca="1" si="4"/>
        <v>0</v>
      </c>
      <c r="G41" s="5">
        <f t="shared" ca="1" si="4"/>
        <v>0</v>
      </c>
    </row>
    <row r="42" spans="1:7" ht="33" x14ac:dyDescent="0.25">
      <c r="A42" s="8" t="s">
        <v>98</v>
      </c>
      <c r="B42" s="3" t="s">
        <v>99</v>
      </c>
      <c r="C42" s="3" t="s">
        <v>100</v>
      </c>
      <c r="D42" s="3" t="s">
        <v>18</v>
      </c>
      <c r="E42" s="4">
        <v>0.84</v>
      </c>
      <c r="F42" s="5">
        <f t="shared" ca="1" si="4"/>
        <v>0</v>
      </c>
      <c r="G42" s="5">
        <f t="shared" ca="1" si="4"/>
        <v>0</v>
      </c>
    </row>
    <row r="43" spans="1:7" ht="33" x14ac:dyDescent="0.25">
      <c r="A43" s="8" t="s">
        <v>101</v>
      </c>
      <c r="B43" s="3" t="s">
        <v>102</v>
      </c>
      <c r="C43" s="3" t="s">
        <v>103</v>
      </c>
      <c r="D43" s="3" t="s">
        <v>18</v>
      </c>
      <c r="E43" s="4">
        <v>95.39</v>
      </c>
      <c r="F43" s="5">
        <f t="shared" ca="1" si="4"/>
        <v>0</v>
      </c>
      <c r="G43" s="5">
        <f t="shared" ca="1" si="4"/>
        <v>0</v>
      </c>
    </row>
    <row r="44" spans="1:7" ht="33" x14ac:dyDescent="0.25">
      <c r="A44" s="8" t="s">
        <v>104</v>
      </c>
      <c r="B44" s="3" t="s">
        <v>102</v>
      </c>
      <c r="C44" s="3" t="s">
        <v>105</v>
      </c>
      <c r="D44" s="3" t="s">
        <v>18</v>
      </c>
      <c r="E44" s="4">
        <v>44.01</v>
      </c>
      <c r="F44" s="5">
        <f t="shared" ca="1" si="4"/>
        <v>0</v>
      </c>
      <c r="G44" s="5">
        <f t="shared" ca="1" si="4"/>
        <v>0</v>
      </c>
    </row>
    <row r="45" spans="1:7" x14ac:dyDescent="0.25">
      <c r="A45" s="9"/>
      <c r="B45" s="6"/>
      <c r="C45" s="6" t="s">
        <v>170</v>
      </c>
      <c r="D45" s="6"/>
      <c r="E45" s="6"/>
      <c r="F45" s="6"/>
      <c r="G45" s="6">
        <f ca="1">SUM(G34:G44)</f>
        <v>0</v>
      </c>
    </row>
    <row r="46" spans="1:7" x14ac:dyDescent="0.25">
      <c r="A46" s="7">
        <v>6</v>
      </c>
      <c r="B46" s="2"/>
      <c r="C46" s="2" t="s">
        <v>106</v>
      </c>
      <c r="D46" s="2"/>
      <c r="E46" s="2"/>
      <c r="F46" s="2"/>
      <c r="G46" s="2"/>
    </row>
    <row r="47" spans="1:7" ht="49.5" x14ac:dyDescent="0.25">
      <c r="A47" s="8" t="s">
        <v>107</v>
      </c>
      <c r="B47" s="3" t="s">
        <v>108</v>
      </c>
      <c r="C47" s="3" t="s">
        <v>109</v>
      </c>
      <c r="D47" s="3" t="s">
        <v>21</v>
      </c>
      <c r="E47" s="4">
        <v>0.54900000000000004</v>
      </c>
      <c r="F47" s="5">
        <f t="shared" ref="F47:G52" ca="1" si="5">ROUND(F47,2)</f>
        <v>0</v>
      </c>
      <c r="G47" s="5">
        <f t="shared" ca="1" si="5"/>
        <v>0</v>
      </c>
    </row>
    <row r="48" spans="1:7" ht="33" x14ac:dyDescent="0.25">
      <c r="A48" s="8" t="s">
        <v>110</v>
      </c>
      <c r="B48" s="3" t="s">
        <v>111</v>
      </c>
      <c r="C48" s="3" t="s">
        <v>112</v>
      </c>
      <c r="D48" s="3" t="s">
        <v>18</v>
      </c>
      <c r="E48" s="4">
        <v>44.811999999999998</v>
      </c>
      <c r="F48" s="5">
        <f t="shared" ca="1" si="5"/>
        <v>0</v>
      </c>
      <c r="G48" s="5">
        <f t="shared" ca="1" si="5"/>
        <v>0</v>
      </c>
    </row>
    <row r="49" spans="1:7" ht="33" x14ac:dyDescent="0.25">
      <c r="A49" s="8" t="s">
        <v>113</v>
      </c>
      <c r="B49" s="3" t="s">
        <v>114</v>
      </c>
      <c r="C49" s="3" t="s">
        <v>115</v>
      </c>
      <c r="D49" s="3" t="s">
        <v>18</v>
      </c>
      <c r="E49" s="4">
        <v>44.811999999999998</v>
      </c>
      <c r="F49" s="5">
        <f t="shared" ca="1" si="5"/>
        <v>0</v>
      </c>
      <c r="G49" s="5">
        <f t="shared" ca="1" si="5"/>
        <v>0</v>
      </c>
    </row>
    <row r="50" spans="1:7" ht="33" x14ac:dyDescent="0.25">
      <c r="A50" s="8" t="s">
        <v>116</v>
      </c>
      <c r="B50" s="3" t="s">
        <v>117</v>
      </c>
      <c r="C50" s="3" t="s">
        <v>118</v>
      </c>
      <c r="D50" s="3" t="s">
        <v>18</v>
      </c>
      <c r="E50" s="4">
        <v>44.811999999999998</v>
      </c>
      <c r="F50" s="5">
        <f t="shared" ca="1" si="5"/>
        <v>0</v>
      </c>
      <c r="G50" s="5">
        <f t="shared" ca="1" si="5"/>
        <v>0</v>
      </c>
    </row>
    <row r="51" spans="1:7" ht="33" x14ac:dyDescent="0.25">
      <c r="A51" s="8" t="s">
        <v>119</v>
      </c>
      <c r="B51" s="3" t="s">
        <v>87</v>
      </c>
      <c r="C51" s="3" t="s">
        <v>120</v>
      </c>
      <c r="D51" s="3" t="s">
        <v>21</v>
      </c>
      <c r="E51" s="4">
        <v>1.4999999999999999E-2</v>
      </c>
      <c r="F51" s="5">
        <f t="shared" ca="1" si="5"/>
        <v>0</v>
      </c>
      <c r="G51" s="5">
        <f t="shared" ca="1" si="5"/>
        <v>0</v>
      </c>
    </row>
    <row r="52" spans="1:7" ht="33" x14ac:dyDescent="0.25">
      <c r="A52" s="8" t="s">
        <v>121</v>
      </c>
      <c r="B52" s="3" t="s">
        <v>102</v>
      </c>
      <c r="C52" s="3" t="s">
        <v>103</v>
      </c>
      <c r="D52" s="3" t="s">
        <v>18</v>
      </c>
      <c r="E52" s="4">
        <v>69.444999999999993</v>
      </c>
      <c r="F52" s="5">
        <f t="shared" ca="1" si="5"/>
        <v>0</v>
      </c>
      <c r="G52" s="5">
        <f t="shared" ca="1" si="5"/>
        <v>0</v>
      </c>
    </row>
    <row r="53" spans="1:7" x14ac:dyDescent="0.25">
      <c r="A53" s="9"/>
      <c r="B53" s="6"/>
      <c r="C53" s="6" t="s">
        <v>171</v>
      </c>
      <c r="D53" s="6"/>
      <c r="E53" s="6"/>
      <c r="F53" s="6"/>
      <c r="G53" s="6">
        <f ca="1">SUM(G47:G52)</f>
        <v>0</v>
      </c>
    </row>
    <row r="54" spans="1:7" x14ac:dyDescent="0.25">
      <c r="A54" s="7">
        <v>7</v>
      </c>
      <c r="B54" s="2"/>
      <c r="C54" s="2" t="s">
        <v>122</v>
      </c>
      <c r="D54" s="2"/>
      <c r="E54" s="2"/>
      <c r="F54" s="2"/>
      <c r="G54" s="2"/>
    </row>
    <row r="55" spans="1:7" ht="33" x14ac:dyDescent="0.25">
      <c r="A55" s="8" t="s">
        <v>123</v>
      </c>
      <c r="B55" s="3" t="s">
        <v>124</v>
      </c>
      <c r="C55" s="3" t="s">
        <v>125</v>
      </c>
      <c r="D55" s="3" t="s">
        <v>18</v>
      </c>
      <c r="E55" s="4">
        <v>44.811999999999998</v>
      </c>
      <c r="F55" s="5">
        <f t="shared" ref="F55:G60" ca="1" si="6">ROUND(F55,2)</f>
        <v>0</v>
      </c>
      <c r="G55" s="5">
        <f t="shared" ca="1" si="6"/>
        <v>0</v>
      </c>
    </row>
    <row r="56" spans="1:7" ht="33" x14ac:dyDescent="0.25">
      <c r="A56" s="8" t="s">
        <v>126</v>
      </c>
      <c r="B56" s="3" t="s">
        <v>127</v>
      </c>
      <c r="C56" s="3" t="s">
        <v>128</v>
      </c>
      <c r="D56" s="3" t="s">
        <v>18</v>
      </c>
      <c r="E56" s="4">
        <v>44.811999999999998</v>
      </c>
      <c r="F56" s="5">
        <f t="shared" ca="1" si="6"/>
        <v>0</v>
      </c>
      <c r="G56" s="5">
        <f t="shared" ca="1" si="6"/>
        <v>0</v>
      </c>
    </row>
    <row r="57" spans="1:7" ht="33" x14ac:dyDescent="0.25">
      <c r="A57" s="8" t="s">
        <v>129</v>
      </c>
      <c r="B57" s="3" t="s">
        <v>130</v>
      </c>
      <c r="C57" s="3" t="s">
        <v>131</v>
      </c>
      <c r="D57" s="3" t="s">
        <v>69</v>
      </c>
      <c r="E57" s="4">
        <v>7.92</v>
      </c>
      <c r="F57" s="5">
        <f t="shared" ca="1" si="6"/>
        <v>0</v>
      </c>
      <c r="G57" s="5">
        <f t="shared" ca="1" si="6"/>
        <v>0</v>
      </c>
    </row>
    <row r="58" spans="1:7" ht="33" x14ac:dyDescent="0.25">
      <c r="A58" s="8" t="s">
        <v>132</v>
      </c>
      <c r="B58" s="3" t="s">
        <v>133</v>
      </c>
      <c r="C58" s="3" t="s">
        <v>134</v>
      </c>
      <c r="D58" s="3" t="s">
        <v>18</v>
      </c>
      <c r="E58" s="4">
        <v>19.207999999999998</v>
      </c>
      <c r="F58" s="5">
        <f t="shared" ca="1" si="6"/>
        <v>0</v>
      </c>
      <c r="G58" s="5">
        <f t="shared" ca="1" si="6"/>
        <v>0</v>
      </c>
    </row>
    <row r="59" spans="1:7" ht="16.5" x14ac:dyDescent="0.25">
      <c r="A59" s="8" t="s">
        <v>135</v>
      </c>
      <c r="B59" s="3" t="s">
        <v>136</v>
      </c>
      <c r="C59" s="3" t="s">
        <v>137</v>
      </c>
      <c r="D59" s="3" t="s">
        <v>18</v>
      </c>
      <c r="E59" s="4">
        <v>14.88</v>
      </c>
      <c r="F59" s="5">
        <f t="shared" ca="1" si="6"/>
        <v>0</v>
      </c>
      <c r="G59" s="5">
        <f t="shared" ca="1" si="6"/>
        <v>0</v>
      </c>
    </row>
    <row r="60" spans="1:7" ht="33" x14ac:dyDescent="0.25">
      <c r="A60" s="8" t="s">
        <v>138</v>
      </c>
      <c r="B60" s="3" t="s">
        <v>102</v>
      </c>
      <c r="C60" s="3" t="s">
        <v>105</v>
      </c>
      <c r="D60" s="3" t="s">
        <v>18</v>
      </c>
      <c r="E60" s="4">
        <v>14.88</v>
      </c>
      <c r="F60" s="5">
        <f t="shared" ca="1" si="6"/>
        <v>0</v>
      </c>
      <c r="G60" s="5">
        <f t="shared" ca="1" si="6"/>
        <v>0</v>
      </c>
    </row>
    <row r="61" spans="1:7" x14ac:dyDescent="0.25">
      <c r="A61" s="9"/>
      <c r="B61" s="6"/>
      <c r="C61" s="6" t="s">
        <v>172</v>
      </c>
      <c r="D61" s="6"/>
      <c r="E61" s="6"/>
      <c r="F61" s="6"/>
      <c r="G61" s="6">
        <f ca="1">SUM(G55:G60)</f>
        <v>0</v>
      </c>
    </row>
    <row r="62" spans="1:7" x14ac:dyDescent="0.25">
      <c r="A62" s="10"/>
      <c r="B62" s="2"/>
      <c r="C62" s="2" t="s">
        <v>139</v>
      </c>
      <c r="D62" s="2"/>
      <c r="E62" s="2"/>
      <c r="F62" s="2"/>
      <c r="G62" s="2"/>
    </row>
    <row r="63" spans="1:7" x14ac:dyDescent="0.25">
      <c r="A63" s="7">
        <v>8</v>
      </c>
      <c r="B63" s="2"/>
      <c r="C63" s="2" t="s">
        <v>140</v>
      </c>
      <c r="D63" s="2"/>
      <c r="E63" s="2"/>
      <c r="F63" s="2"/>
      <c r="G63" s="2"/>
    </row>
    <row r="64" spans="1:7" ht="33" x14ac:dyDescent="0.25">
      <c r="A64" s="8" t="s">
        <v>141</v>
      </c>
      <c r="B64" s="3" t="s">
        <v>142</v>
      </c>
      <c r="C64" s="3" t="s">
        <v>143</v>
      </c>
      <c r="D64" s="3" t="s">
        <v>69</v>
      </c>
      <c r="E64" s="4">
        <v>10</v>
      </c>
      <c r="F64" s="5">
        <f t="shared" ref="F64:G65" ca="1" si="7">ROUND(F64,2)</f>
        <v>0</v>
      </c>
      <c r="G64" s="5">
        <f t="shared" ca="1" si="7"/>
        <v>0</v>
      </c>
    </row>
    <row r="65" spans="1:7" ht="16.5" x14ac:dyDescent="0.25">
      <c r="A65" s="8" t="s">
        <v>144</v>
      </c>
      <c r="B65" s="3" t="s">
        <v>145</v>
      </c>
      <c r="C65" s="3" t="s">
        <v>146</v>
      </c>
      <c r="D65" s="3" t="s">
        <v>21</v>
      </c>
      <c r="E65" s="4">
        <v>2</v>
      </c>
      <c r="F65" s="5">
        <f t="shared" ca="1" si="7"/>
        <v>0</v>
      </c>
      <c r="G65" s="5">
        <f t="shared" ca="1" si="7"/>
        <v>0</v>
      </c>
    </row>
    <row r="66" spans="1:7" x14ac:dyDescent="0.25">
      <c r="A66" s="9"/>
      <c r="B66" s="6"/>
      <c r="C66" s="6" t="s">
        <v>173</v>
      </c>
      <c r="D66" s="6"/>
      <c r="E66" s="6"/>
      <c r="F66" s="6"/>
      <c r="G66" s="6">
        <f ca="1">SUM(G64:G65)</f>
        <v>0</v>
      </c>
    </row>
    <row r="67" spans="1:7" x14ac:dyDescent="0.25">
      <c r="A67" s="7">
        <v>9</v>
      </c>
      <c r="B67" s="2"/>
      <c r="C67" s="2" t="s">
        <v>147</v>
      </c>
      <c r="D67" s="2"/>
      <c r="E67" s="2"/>
      <c r="F67" s="2"/>
      <c r="G67" s="2"/>
    </row>
    <row r="68" spans="1:7" ht="33" x14ac:dyDescent="0.25">
      <c r="A68" s="8" t="s">
        <v>148</v>
      </c>
      <c r="B68" s="3" t="s">
        <v>149</v>
      </c>
      <c r="C68" s="3" t="s">
        <v>150</v>
      </c>
      <c r="D68" s="3" t="s">
        <v>18</v>
      </c>
      <c r="E68" s="4">
        <v>26.8</v>
      </c>
      <c r="F68" s="5">
        <f t="shared" ref="F68:G72" ca="1" si="8">ROUND(F68,2)</f>
        <v>0</v>
      </c>
      <c r="G68" s="5">
        <f t="shared" ca="1" si="8"/>
        <v>0</v>
      </c>
    </row>
    <row r="69" spans="1:7" ht="49.5" x14ac:dyDescent="0.25">
      <c r="A69" s="8" t="s">
        <v>151</v>
      </c>
      <c r="B69" s="3" t="s">
        <v>152</v>
      </c>
      <c r="C69" s="3" t="s">
        <v>153</v>
      </c>
      <c r="D69" s="3" t="s">
        <v>18</v>
      </c>
      <c r="E69" s="4">
        <v>26.8</v>
      </c>
      <c r="F69" s="5">
        <f t="shared" ca="1" si="8"/>
        <v>0</v>
      </c>
      <c r="G69" s="5">
        <f t="shared" ca="1" si="8"/>
        <v>0</v>
      </c>
    </row>
    <row r="70" spans="1:7" ht="49.5" x14ac:dyDescent="0.25">
      <c r="A70" s="8" t="s">
        <v>154</v>
      </c>
      <c r="B70" s="3" t="s">
        <v>155</v>
      </c>
      <c r="C70" s="3" t="s">
        <v>156</v>
      </c>
      <c r="D70" s="3" t="s">
        <v>18</v>
      </c>
      <c r="E70" s="4">
        <v>26.8</v>
      </c>
      <c r="F70" s="5">
        <f t="shared" ca="1" si="8"/>
        <v>0</v>
      </c>
      <c r="G70" s="5">
        <f t="shared" ca="1" si="8"/>
        <v>0</v>
      </c>
    </row>
    <row r="71" spans="1:7" ht="33" x14ac:dyDescent="0.25">
      <c r="A71" s="8" t="s">
        <v>157</v>
      </c>
      <c r="B71" s="3" t="s">
        <v>158</v>
      </c>
      <c r="C71" s="3" t="s">
        <v>159</v>
      </c>
      <c r="D71" s="3" t="s">
        <v>18</v>
      </c>
      <c r="E71" s="4">
        <v>26.8</v>
      </c>
      <c r="F71" s="5">
        <f t="shared" ca="1" si="8"/>
        <v>0</v>
      </c>
      <c r="G71" s="5">
        <f t="shared" ca="1" si="8"/>
        <v>0</v>
      </c>
    </row>
    <row r="72" spans="1:7" ht="33" x14ac:dyDescent="0.25">
      <c r="A72" s="8" t="s">
        <v>160</v>
      </c>
      <c r="B72" s="3" t="s">
        <v>161</v>
      </c>
      <c r="C72" s="3" t="s">
        <v>162</v>
      </c>
      <c r="D72" s="3" t="s">
        <v>18</v>
      </c>
      <c r="E72" s="4">
        <v>26.8</v>
      </c>
      <c r="F72" s="5">
        <f t="shared" ca="1" si="8"/>
        <v>0</v>
      </c>
      <c r="G72" s="5">
        <f t="shared" ca="1" si="8"/>
        <v>0</v>
      </c>
    </row>
    <row r="73" spans="1:7" x14ac:dyDescent="0.25">
      <c r="A73" s="6"/>
      <c r="B73" s="6"/>
      <c r="C73" s="6" t="s">
        <v>174</v>
      </c>
      <c r="D73" s="6"/>
      <c r="E73" s="6"/>
      <c r="F73" s="6"/>
      <c r="G73" s="6">
        <f ca="1">SUM(G68:G72)</f>
        <v>0</v>
      </c>
    </row>
    <row r="74" spans="1:7" ht="18" x14ac:dyDescent="0.25">
      <c r="A74" s="11"/>
      <c r="B74" s="11"/>
      <c r="C74" s="12" t="s">
        <v>168</v>
      </c>
      <c r="D74" s="11"/>
      <c r="E74" s="11"/>
      <c r="F74" s="11"/>
      <c r="G74" s="11">
        <f ca="1">G10+G18+G24+G45+G53+G61+G66+G73+G31</f>
        <v>0</v>
      </c>
    </row>
    <row r="75" spans="1:7" ht="18" x14ac:dyDescent="0.25">
      <c r="A75" s="11"/>
      <c r="B75" s="11"/>
      <c r="C75" s="12" t="s">
        <v>169</v>
      </c>
      <c r="D75" s="11"/>
      <c r="E75" s="11"/>
      <c r="F75" s="11"/>
      <c r="G75" s="11">
        <f ca="1">G74*1.23</f>
        <v>0</v>
      </c>
    </row>
  </sheetData>
  <mergeCells count="2">
    <mergeCell ref="A1:G1"/>
    <mergeCell ref="A2:G2"/>
  </mergeCells>
  <pageMargins left="0.7" right="0.7" top="0.75" bottom="0.75" header="0.3" footer="0.3"/>
  <pageSetup paperSize="9" scale="56" fitToHeight="0" orientation="portrait" r:id="rId1"/>
  <ignoredErrors>
    <ignoredError sqref="B1 B11 A6:B6 A7:B7 A8:B8 A9:B9 A10:B10 B19 A12:B12 A13:B13 A14:B14 A15:B15 A16:B16 A17:B17 A18:B18 B25 A20:B20 A21:B21 A22:B22 A23:B23 A24:B24 A75:B75 A73:B73 A72:B72 A71:B71 A70:B70 A69:B69 A68:B68 B67 A66:B66 A65:B65 A64:B64 B33 A26:B26 A27:B27 A28:B28 A29:B29 A30:B30 A31:B31 B46 A34:B34 A35:B35 A36:B36 A37:B37 A38:B38 A39:B39 A40:B40 A41:B41 A42:B42 A43:B43 A44:B44 A45:B45 B54 A47:B47 A48:B48 A49:B49 A50:B50 A51:B51 A52:B52 A53:B53 A61:B61 A55:B55 A56:B56 A57:B57 A58:B58 A59:B59 A60:B60 B63 A4:B4 B2 A3:B3 C3:G3 C1:G1 C11:G11 C6:E6 C7:E7 C8:E8 C9:E9 D10:F10 C19:G19 C12:E12 C13:E13 C14:E14 C15:E15 C16:E16 C17:E17 D18:F18 C25:G25 C20:E20 C21:E21 C22:E22 C23:E23 D24:F24 D75:F75 D73:F73 C72:E72 C71:E71 C70:E70 C69:E69 C68:E68 C67:G67 D66:F66 C65:E65 C64:E64 C32:G33 C26:E26 C27:E27 C28:E28 C29:E29 C30:E30 D31:F31 C46:G46 C34:E34 C35:E35 C36:E36 C37:E37 C38:E38 C39:E39 C40:E40 C41:E41 C42:E42 C43:E43 C44:E44 D45:F45 C54:G54 C47:E47 C48:E48 C49:E49 C50:E50 C51:E51 C52:E52 D53:F53 D61:F61 C55:E55 C56:E56 C57:E57 C58:E58 C59:E59 C60:E60 C62:G63 C4:G4 C2:G2 B5 C5:G5 B32 B6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Oferta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Babicz</dc:creator>
  <cp:lastModifiedBy>Michał Babicz</cp:lastModifiedBy>
  <cp:lastPrinted>2025-06-26T09:27:10Z</cp:lastPrinted>
  <dcterms:created xsi:type="dcterms:W3CDTF">2025-05-28T09:49:55Z</dcterms:created>
  <dcterms:modified xsi:type="dcterms:W3CDTF">2025-07-16T07:02:26Z</dcterms:modified>
</cp:coreProperties>
</file>