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S06\UZYTKOWNICY\mstraczynski\Moje dokumenty\Przetargi\2024\26.Utrzymanie czystości w Lasach\000.Do wysłania na stronę - SWZ  + ogłoszenie\"/>
    </mc:Choice>
  </mc:AlternateContent>
  <xr:revisionPtr revIDLastSave="0" documentId="13_ncr:1_{6CA975E6-FA01-455C-B4FE-4FF90D640B0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I14" i="1" s="1"/>
  <c r="G10" i="1"/>
  <c r="G11" i="1"/>
  <c r="I11" i="1" s="1"/>
  <c r="G12" i="1"/>
  <c r="G13" i="1"/>
  <c r="I13" i="1" s="1"/>
  <c r="G9" i="1"/>
  <c r="I9" i="1" s="1"/>
  <c r="G26" i="1"/>
  <c r="I26" i="1" s="1"/>
  <c r="H26" i="1"/>
  <c r="G27" i="1"/>
  <c r="I27" i="1" s="1"/>
  <c r="H27" i="1"/>
  <c r="G28" i="1"/>
  <c r="I28" i="1" s="1"/>
  <c r="H28" i="1"/>
  <c r="G29" i="1"/>
  <c r="I29" i="1" s="1"/>
  <c r="H29" i="1"/>
  <c r="G30" i="1"/>
  <c r="I30" i="1" s="1"/>
  <c r="H30" i="1"/>
  <c r="B30" i="1"/>
  <c r="B29" i="1"/>
  <c r="B28" i="1"/>
  <c r="B27" i="1"/>
  <c r="B26" i="1"/>
  <c r="B25" i="1"/>
  <c r="B24" i="1"/>
  <c r="B23" i="1"/>
  <c r="B20" i="1"/>
  <c r="B19" i="1"/>
  <c r="B18" i="1"/>
  <c r="B17" i="1"/>
  <c r="B16" i="1"/>
  <c r="B15" i="1"/>
  <c r="B14" i="1"/>
  <c r="B10" i="1"/>
  <c r="B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9" i="1"/>
  <c r="I10" i="1"/>
  <c r="I12" i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I31" i="1" l="1"/>
  <c r="H31" i="1"/>
</calcChain>
</file>

<file path=xl/sharedStrings.xml><?xml version="1.0" encoding="utf-8"?>
<sst xmlns="http://schemas.openxmlformats.org/spreadsheetml/2006/main" count="64" uniqueCount="48">
  <si>
    <t>Czynność</t>
  </si>
  <si>
    <t>Jm</t>
  </si>
  <si>
    <t>O-DEMKOSZ</t>
  </si>
  <si>
    <t>SZT</t>
  </si>
  <si>
    <t>O-KOSZE</t>
  </si>
  <si>
    <t>O-KUPY</t>
  </si>
  <si>
    <t>MSC</t>
  </si>
  <si>
    <t>O-OGNISKA</t>
  </si>
  <si>
    <t>HA</t>
  </si>
  <si>
    <t>O-SPRZĄT</t>
  </si>
  <si>
    <t>O-WYBIER2</t>
  </si>
  <si>
    <t>KPL</t>
  </si>
  <si>
    <t>O-WYBIERA</t>
  </si>
  <si>
    <t>O-WYGRAB</t>
  </si>
  <si>
    <t>M2</t>
  </si>
  <si>
    <t>O-WYSYPI2</t>
  </si>
  <si>
    <t>M3</t>
  </si>
  <si>
    <t>O-WYSYPI3</t>
  </si>
  <si>
    <t>O-WYSYPI4</t>
  </si>
  <si>
    <t>O-WYSYPI5</t>
  </si>
  <si>
    <t>O-WYSYPI6</t>
  </si>
  <si>
    <t>O-WYSYPIS</t>
  </si>
  <si>
    <t>Opis czynności</t>
  </si>
  <si>
    <t>Ilość</t>
  </si>
  <si>
    <t>koszt Jm netto (zł)</t>
  </si>
  <si>
    <t>VAT (%)</t>
  </si>
  <si>
    <t>Koszt Jm brutto (zł)</t>
  </si>
  <si>
    <t>Łączny koszt netto (zł)</t>
  </si>
  <si>
    <t>Łączny koszt brutto (zł)</t>
  </si>
  <si>
    <t>O-SPRZĄ10</t>
  </si>
  <si>
    <t>O-SPRZĄ11</t>
  </si>
  <si>
    <t>O-SPRZĄ12</t>
  </si>
  <si>
    <t>O-KOSZE2</t>
  </si>
  <si>
    <t>Dostawa i montaż koszy do segregacji śmieci 1100l</t>
  </si>
  <si>
    <t>O-KOSZE3</t>
  </si>
  <si>
    <t>Dostawa i montaż koszy do segregacji śmieci 660l</t>
  </si>
  <si>
    <t>O-KOSZE4</t>
  </si>
  <si>
    <t>Dostawa i montaż koszy do segregacji śmieci 240l</t>
  </si>
  <si>
    <t>O-WYBIER3</t>
  </si>
  <si>
    <t>Wybieranie śmieci z koszy do segregacji, kosze 660l</t>
  </si>
  <si>
    <t>O-WYBIER4</t>
  </si>
  <si>
    <t>Wybieranie śmieci z koszy do segregacji, kosze 240l</t>
  </si>
  <si>
    <t>Utrzymanie czystości w lasach</t>
  </si>
  <si>
    <t>FORMULARZ CENOWY</t>
  </si>
  <si>
    <t>Część II: Obwód Bemowo-Koło, Obwód Bielany-Młociny</t>
  </si>
  <si>
    <t>Załącznik nr 4b do SWZ</t>
  </si>
  <si>
    <t>SUMA:</t>
  </si>
  <si>
    <t>…………...................……………
(podpis osoby/-ób uprawnionej/-ych
do reprezentowania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</si>
</sst>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9" fontId="0" fillId="0" borderId="2" xfId="0" applyNumberFormat="1" applyBorder="1" applyAlignment="1">
      <alignment wrapText="1"/>
    </xf>
    <xf numFmtId="9" fontId="0" fillId="0" borderId="3" xfId="0" applyNumberFormat="1" applyBorder="1" applyAlignment="1">
      <alignment wrapText="1"/>
    </xf>
    <xf numFmtId="9" fontId="0" fillId="0" borderId="4" xfId="0" applyNumberForma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3" borderId="4" xfId="0" applyFill="1" applyBorder="1"/>
    <xf numFmtId="0" fontId="0" fillId="3" borderId="2" xfId="0" applyFill="1" applyBorder="1"/>
    <xf numFmtId="0" fontId="0" fillId="3" borderId="3" xfId="0" applyFill="1" applyBorder="1"/>
    <xf numFmtId="3" fontId="0" fillId="3" borderId="4" xfId="0" applyNumberFormat="1" applyFill="1" applyBorder="1"/>
    <xf numFmtId="3" fontId="0" fillId="3" borderId="2" xfId="0" applyNumberFormat="1" applyFill="1" applyBorder="1"/>
    <xf numFmtId="3" fontId="0" fillId="3" borderId="3" xfId="0" applyNumberForma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2" fontId="0" fillId="0" borderId="4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2" fontId="1" fillId="0" borderId="5" xfId="0" applyNumberFormat="1" applyFont="1" applyBorder="1" applyAlignment="1">
      <alignment wrapText="1"/>
    </xf>
    <xf numFmtId="0" fontId="1" fillId="2" borderId="13" xfId="0" applyFont="1" applyFill="1" applyBorder="1" applyAlignment="1">
      <alignment horizontal="center" vertical="center" wrapText="1"/>
    </xf>
    <xf numFmtId="2" fontId="0" fillId="0" borderId="14" xfId="0" applyNumberFormat="1" applyBorder="1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6\WspolnyLM\Zam&#243;wienia%20publiczne\Dokumenty%20przetarg&#243;w\LO\2024%20utrzymanie%20czysto&#347;ci\kosztorys%20utrzymanie%20czysto&#347;c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2"/>
      <sheetName val="Arkusz1"/>
      <sheetName val="Sheet1"/>
      <sheetName val="ceny 2023 LS LK"/>
      <sheetName val="Arkusz4"/>
      <sheetName val="tabelka do OPZ LS i KB."/>
      <sheetName val="tabelka do OPZ BK i BM"/>
    </sheetNames>
    <sheetDataSet>
      <sheetData sheetId="0"/>
      <sheetData sheetId="1"/>
      <sheetData sheetId="2"/>
      <sheetData sheetId="3"/>
      <sheetData sheetId="4">
        <row r="2">
          <cell r="C2" t="str">
            <v>O-DEMKOSZ</v>
          </cell>
          <cell r="D2" t="str">
            <v>Demontaż koszy</v>
          </cell>
        </row>
        <row r="3">
          <cell r="C3" t="str">
            <v>O-KOSZE</v>
          </cell>
          <cell r="D3" t="str">
            <v>Montaż koszy</v>
          </cell>
        </row>
        <row r="4">
          <cell r="C4" t="str">
            <v>O-KUPY</v>
          </cell>
          <cell r="D4" t="str">
            <v>Sprzątanie dróg po konnych patrolach policji</v>
          </cell>
        </row>
        <row r="5">
          <cell r="C5" t="str">
            <v>O-OGNISKA</v>
          </cell>
          <cell r="D5" t="str">
            <v>Porządkowanie ognisk</v>
          </cell>
        </row>
        <row r="6">
          <cell r="C6" t="str">
            <v>O-SPRZĄ10</v>
          </cell>
          <cell r="D6" t="str">
            <v>Las Młociny sprzątanie polany pow. 2,5 ha</v>
          </cell>
        </row>
        <row r="7">
          <cell r="C7" t="str">
            <v>O-SPRZĄ11</v>
          </cell>
          <cell r="D7" t="str">
            <v>Las Bemowo sprzątanie miejsc rekreacyjnych pow. 2,00 ha</v>
          </cell>
        </row>
        <row r="8">
          <cell r="C8" t="str">
            <v>O-SPRZĄ12</v>
          </cell>
          <cell r="D8" t="str">
            <v>Lasek na Kole sprzątanie miejsc rekreacyjnych pow. 0,4 ha</v>
          </cell>
        </row>
        <row r="9">
          <cell r="C9" t="str">
            <v>O-SPRZĄT</v>
          </cell>
          <cell r="D9" t="str">
            <v>Sprzątanie powierzchni lasu</v>
          </cell>
        </row>
        <row r="10">
          <cell r="C10" t="str">
            <v>O-WYBIER2</v>
          </cell>
          <cell r="D10" t="str">
            <v>Wybieranie śmieci z koszy segregowane</v>
          </cell>
        </row>
        <row r="11">
          <cell r="C11" t="str">
            <v>O-WYBIERA</v>
          </cell>
          <cell r="D11" t="str">
            <v>Wybieranie śmieci z koszy</v>
          </cell>
        </row>
        <row r="12">
          <cell r="C12" t="str">
            <v>O-WYGRAB</v>
          </cell>
          <cell r="D12" t="str">
            <v>grabienie i usuwanie drobnych śmieci</v>
          </cell>
        </row>
        <row r="13">
          <cell r="C13" t="str">
            <v>O-WYSYPI2</v>
          </cell>
          <cell r="D13" t="str">
            <v>usuwanie smieci niebezpiecznych - azbest</v>
          </cell>
        </row>
        <row r="14">
          <cell r="C14" t="str">
            <v>O-WYSYPI3</v>
          </cell>
          <cell r="D14" t="str">
            <v>usuwanie śmieci elektronicznych</v>
          </cell>
        </row>
        <row r="15">
          <cell r="C15" t="str">
            <v>O-WYSYPI4</v>
          </cell>
          <cell r="D15" t="str">
            <v>usuwanie gruzu</v>
          </cell>
        </row>
        <row r="16">
          <cell r="C16" t="str">
            <v>O-WYSYPI5</v>
          </cell>
          <cell r="D16" t="str">
            <v>usuwanie śmieci niebezpiecznych opony</v>
          </cell>
        </row>
        <row r="17">
          <cell r="C17" t="str">
            <v>O-WYSYPI6</v>
          </cell>
          <cell r="D17" t="str">
            <v>usuwanie betonów gabarytowych</v>
          </cell>
        </row>
        <row r="18">
          <cell r="C18" t="str">
            <v>O-WYSYPIS</v>
          </cell>
          <cell r="D18" t="str">
            <v>usuwanie dzikich wysypisk śmieci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5"/>
  <sheetViews>
    <sheetView tabSelected="1" topLeftCell="A4" workbookViewId="0">
      <selection activeCell="M13" sqref="M13"/>
    </sheetView>
  </sheetViews>
  <sheetFormatPr defaultColWidth="9.140625" defaultRowHeight="15" x14ac:dyDescent="0.25"/>
  <cols>
    <col min="1" max="1" width="13.7109375" style="1" customWidth="1"/>
    <col min="2" max="2" width="50.28515625" style="1" customWidth="1"/>
    <col min="3" max="16384" width="9.140625" style="1"/>
  </cols>
  <sheetData>
    <row r="2" spans="1:9" x14ac:dyDescent="0.25">
      <c r="E2" s="26" t="s">
        <v>45</v>
      </c>
      <c r="F2" s="26"/>
      <c r="G2" s="26"/>
      <c r="H2" s="26"/>
    </row>
    <row r="4" spans="1:9" x14ac:dyDescent="0.25">
      <c r="A4" s="26" t="s">
        <v>42</v>
      </c>
      <c r="B4" s="26"/>
      <c r="C4" s="26"/>
      <c r="D4" s="26"/>
      <c r="E4" s="26"/>
      <c r="F4" s="26"/>
      <c r="G4" s="26"/>
      <c r="H4" s="26"/>
      <c r="I4" s="26"/>
    </row>
    <row r="6" spans="1:9" x14ac:dyDescent="0.25">
      <c r="A6" s="27" t="s">
        <v>43</v>
      </c>
      <c r="B6" s="27"/>
      <c r="C6" s="27"/>
      <c r="D6" s="27"/>
      <c r="E6" s="27"/>
      <c r="F6" s="27"/>
      <c r="G6" s="27"/>
      <c r="H6" s="27"/>
      <c r="I6" s="27"/>
    </row>
    <row r="7" spans="1:9" x14ac:dyDescent="0.25">
      <c r="A7" s="27" t="s">
        <v>44</v>
      </c>
      <c r="B7" s="27"/>
      <c r="C7" s="27"/>
      <c r="D7" s="27"/>
      <c r="E7" s="27"/>
      <c r="F7" s="27"/>
      <c r="G7" s="27"/>
      <c r="H7" s="27"/>
      <c r="I7" s="27"/>
    </row>
    <row r="8" spans="1:9" ht="60.75" thickBot="1" x14ac:dyDescent="0.3">
      <c r="A8" s="15" t="s">
        <v>0</v>
      </c>
      <c r="B8" s="16" t="s">
        <v>22</v>
      </c>
      <c r="C8" s="16" t="s">
        <v>1</v>
      </c>
      <c r="D8" s="17" t="s">
        <v>23</v>
      </c>
      <c r="E8" s="23" t="s">
        <v>24</v>
      </c>
      <c r="F8" s="16" t="s">
        <v>25</v>
      </c>
      <c r="G8" s="16" t="s">
        <v>26</v>
      </c>
      <c r="H8" s="16" t="s">
        <v>27</v>
      </c>
      <c r="I8" s="16" t="s">
        <v>28</v>
      </c>
    </row>
    <row r="9" spans="1:9" x14ac:dyDescent="0.25">
      <c r="A9" s="9" t="s">
        <v>2</v>
      </c>
      <c r="B9" s="9" t="str">
        <f>VLOOKUP(A9,[1]Arkusz4!$C$2:$D$18,2,)</f>
        <v>Demontaż koszy</v>
      </c>
      <c r="C9" s="9" t="s">
        <v>3</v>
      </c>
      <c r="D9" s="12">
        <v>35</v>
      </c>
      <c r="E9" s="6"/>
      <c r="F9" s="5">
        <v>0.23</v>
      </c>
      <c r="G9" s="19">
        <f>ROUND(E9*1.23,2)</f>
        <v>0</v>
      </c>
      <c r="H9" s="19">
        <f>ROUND(D9*E9,2)</f>
        <v>0</v>
      </c>
      <c r="I9" s="19">
        <f>ROUND(D9*G9,2)</f>
        <v>0</v>
      </c>
    </row>
    <row r="10" spans="1:9" x14ac:dyDescent="0.25">
      <c r="A10" s="10" t="s">
        <v>4</v>
      </c>
      <c r="B10" s="10" t="str">
        <f>VLOOKUP(A10,[1]Arkusz4!$C$2:$D$18,2,)</f>
        <v>Montaż koszy</v>
      </c>
      <c r="C10" s="10" t="s">
        <v>3</v>
      </c>
      <c r="D10" s="13">
        <v>35</v>
      </c>
      <c r="E10" s="7"/>
      <c r="F10" s="3">
        <v>0.23</v>
      </c>
      <c r="G10" s="20">
        <f t="shared" ref="G10:G13" si="0">ROUND(E10*1.23,2)</f>
        <v>0</v>
      </c>
      <c r="H10" s="20">
        <f t="shared" ref="H10:H25" si="1">ROUND(D10*E10,2)</f>
        <v>0</v>
      </c>
      <c r="I10" s="20">
        <f t="shared" ref="I10:I25" si="2">ROUND(D10*G10,2)</f>
        <v>0</v>
      </c>
    </row>
    <row r="11" spans="1:9" x14ac:dyDescent="0.25">
      <c r="A11" s="10" t="s">
        <v>32</v>
      </c>
      <c r="B11" s="10" t="s">
        <v>33</v>
      </c>
      <c r="C11" s="10" t="s">
        <v>11</v>
      </c>
      <c r="D11" s="13">
        <v>4</v>
      </c>
      <c r="E11" s="7"/>
      <c r="F11" s="3">
        <v>0.23</v>
      </c>
      <c r="G11" s="20">
        <f t="shared" si="0"/>
        <v>0</v>
      </c>
      <c r="H11" s="20">
        <f t="shared" si="1"/>
        <v>0</v>
      </c>
      <c r="I11" s="20">
        <f t="shared" si="2"/>
        <v>0</v>
      </c>
    </row>
    <row r="12" spans="1:9" x14ac:dyDescent="0.25">
      <c r="A12" s="10" t="s">
        <v>34</v>
      </c>
      <c r="B12" s="10" t="s">
        <v>35</v>
      </c>
      <c r="C12" s="10" t="s">
        <v>11</v>
      </c>
      <c r="D12" s="13">
        <v>3</v>
      </c>
      <c r="E12" s="7"/>
      <c r="F12" s="3">
        <v>0.23</v>
      </c>
      <c r="G12" s="20">
        <f t="shared" si="0"/>
        <v>0</v>
      </c>
      <c r="H12" s="20">
        <f t="shared" si="1"/>
        <v>0</v>
      </c>
      <c r="I12" s="20">
        <f t="shared" si="2"/>
        <v>0</v>
      </c>
    </row>
    <row r="13" spans="1:9" x14ac:dyDescent="0.25">
      <c r="A13" s="10" t="s">
        <v>36</v>
      </c>
      <c r="B13" s="10" t="s">
        <v>37</v>
      </c>
      <c r="C13" s="10" t="s">
        <v>11</v>
      </c>
      <c r="D13" s="13">
        <v>5</v>
      </c>
      <c r="E13" s="7"/>
      <c r="F13" s="3">
        <v>0.23</v>
      </c>
      <c r="G13" s="20">
        <f t="shared" si="0"/>
        <v>0</v>
      </c>
      <c r="H13" s="20">
        <f t="shared" si="1"/>
        <v>0</v>
      </c>
      <c r="I13" s="20">
        <f t="shared" si="2"/>
        <v>0</v>
      </c>
    </row>
    <row r="14" spans="1:9" x14ac:dyDescent="0.25">
      <c r="A14" s="10" t="s">
        <v>5</v>
      </c>
      <c r="B14" s="10" t="str">
        <f>VLOOKUP(A14,[1]Arkusz4!$C$2:$D$18,2,)</f>
        <v>Sprzątanie dróg po konnych patrolach policji</v>
      </c>
      <c r="C14" s="10" t="s">
        <v>6</v>
      </c>
      <c r="D14" s="13">
        <v>62</v>
      </c>
      <c r="E14" s="7"/>
      <c r="F14" s="3">
        <v>0.08</v>
      </c>
      <c r="G14" s="20">
        <f>ROUND(E14*1.08,2)</f>
        <v>0</v>
      </c>
      <c r="H14" s="20">
        <f t="shared" si="1"/>
        <v>0</v>
      </c>
      <c r="I14" s="20">
        <f t="shared" si="2"/>
        <v>0</v>
      </c>
    </row>
    <row r="15" spans="1:9" x14ac:dyDescent="0.25">
      <c r="A15" s="10" t="s">
        <v>7</v>
      </c>
      <c r="B15" s="10" t="str">
        <f>VLOOKUP(A15,[1]Arkusz4!$C$2:$D$18,2,)</f>
        <v>Porządkowanie ognisk</v>
      </c>
      <c r="C15" s="10" t="s">
        <v>3</v>
      </c>
      <c r="D15" s="13">
        <v>100</v>
      </c>
      <c r="E15" s="7"/>
      <c r="F15" s="3">
        <v>0.08</v>
      </c>
      <c r="G15" s="24">
        <f t="shared" ref="G15:G25" si="3">ROUND(E15*1.08,2)</f>
        <v>0</v>
      </c>
      <c r="H15" s="20">
        <f t="shared" si="1"/>
        <v>0</v>
      </c>
      <c r="I15" s="20">
        <f t="shared" si="2"/>
        <v>0</v>
      </c>
    </row>
    <row r="16" spans="1:9" x14ac:dyDescent="0.25">
      <c r="A16" s="10" t="s">
        <v>29</v>
      </c>
      <c r="B16" s="10" t="str">
        <f>VLOOKUP(A16,[1]Arkusz4!$C$2:$D$18,2,)</f>
        <v>Las Młociny sprzątanie polany pow. 2,5 ha</v>
      </c>
      <c r="C16" s="10" t="s">
        <v>8</v>
      </c>
      <c r="D16" s="13">
        <v>500</v>
      </c>
      <c r="E16" s="7"/>
      <c r="F16" s="3">
        <v>0.08</v>
      </c>
      <c r="G16" s="20">
        <f t="shared" si="3"/>
        <v>0</v>
      </c>
      <c r="H16" s="20">
        <f t="shared" si="1"/>
        <v>0</v>
      </c>
      <c r="I16" s="20">
        <f t="shared" si="2"/>
        <v>0</v>
      </c>
    </row>
    <row r="17" spans="1:9" x14ac:dyDescent="0.25">
      <c r="A17" s="10" t="s">
        <v>30</v>
      </c>
      <c r="B17" s="10" t="str">
        <f>VLOOKUP(A17,[1]Arkusz4!$C$2:$D$18,2,)</f>
        <v>Las Bemowo sprzątanie miejsc rekreacyjnych pow. 2,00 ha</v>
      </c>
      <c r="C17" s="10" t="s">
        <v>8</v>
      </c>
      <c r="D17" s="13">
        <v>520</v>
      </c>
      <c r="E17" s="7"/>
      <c r="F17" s="3">
        <v>0.08</v>
      </c>
      <c r="G17" s="20">
        <f t="shared" si="3"/>
        <v>0</v>
      </c>
      <c r="H17" s="20">
        <f t="shared" si="1"/>
        <v>0</v>
      </c>
      <c r="I17" s="20">
        <f t="shared" si="2"/>
        <v>0</v>
      </c>
    </row>
    <row r="18" spans="1:9" x14ac:dyDescent="0.25">
      <c r="A18" s="10" t="s">
        <v>31</v>
      </c>
      <c r="B18" s="10" t="str">
        <f>VLOOKUP(A18,[1]Arkusz4!$C$2:$D$18,2,)</f>
        <v>Lasek na Kole sprzątanie miejsc rekreacyjnych pow. 0,4 ha</v>
      </c>
      <c r="C18" s="10" t="s">
        <v>8</v>
      </c>
      <c r="D18" s="13">
        <v>104</v>
      </c>
      <c r="E18" s="7"/>
      <c r="F18" s="3">
        <v>0.08</v>
      </c>
      <c r="G18" s="20">
        <f t="shared" si="3"/>
        <v>0</v>
      </c>
      <c r="H18" s="20">
        <f t="shared" si="1"/>
        <v>0</v>
      </c>
      <c r="I18" s="20">
        <f t="shared" si="2"/>
        <v>0</v>
      </c>
    </row>
    <row r="19" spans="1:9" x14ac:dyDescent="0.25">
      <c r="A19" s="10" t="s">
        <v>9</v>
      </c>
      <c r="B19" s="10" t="str">
        <f>VLOOKUP(A19,[1]Arkusz4!$C$2:$D$18,2,)</f>
        <v>Sprzątanie powierzchni lasu</v>
      </c>
      <c r="C19" s="10" t="s">
        <v>8</v>
      </c>
      <c r="D19" s="13">
        <v>550</v>
      </c>
      <c r="E19" s="7"/>
      <c r="F19" s="3">
        <v>0.08</v>
      </c>
      <c r="G19" s="20">
        <f t="shared" si="3"/>
        <v>0</v>
      </c>
      <c r="H19" s="20">
        <f t="shared" si="1"/>
        <v>0</v>
      </c>
      <c r="I19" s="20">
        <f t="shared" si="2"/>
        <v>0</v>
      </c>
    </row>
    <row r="20" spans="1:9" x14ac:dyDescent="0.25">
      <c r="A20" s="10" t="s">
        <v>10</v>
      </c>
      <c r="B20" s="10" t="str">
        <f>VLOOKUP(A20,[1]Arkusz4!$C$2:$D$18,2,)</f>
        <v>Wybieranie śmieci z koszy segregowane</v>
      </c>
      <c r="C20" s="10" t="s">
        <v>11</v>
      </c>
      <c r="D20" s="13">
        <v>92</v>
      </c>
      <c r="E20" s="7"/>
      <c r="F20" s="3">
        <v>0.08</v>
      </c>
      <c r="G20" s="20">
        <f t="shared" si="3"/>
        <v>0</v>
      </c>
      <c r="H20" s="20">
        <f t="shared" si="1"/>
        <v>0</v>
      </c>
      <c r="I20" s="20">
        <f t="shared" si="2"/>
        <v>0</v>
      </c>
    </row>
    <row r="21" spans="1:9" x14ac:dyDescent="0.25">
      <c r="A21" s="10" t="s">
        <v>38</v>
      </c>
      <c r="B21" s="10" t="s">
        <v>39</v>
      </c>
      <c r="C21" s="10" t="s">
        <v>11</v>
      </c>
      <c r="D21" s="13">
        <v>18</v>
      </c>
      <c r="E21" s="7"/>
      <c r="F21" s="3">
        <v>0.08</v>
      </c>
      <c r="G21" s="20">
        <f t="shared" si="3"/>
        <v>0</v>
      </c>
      <c r="H21" s="20">
        <f t="shared" si="1"/>
        <v>0</v>
      </c>
      <c r="I21" s="20">
        <f t="shared" si="2"/>
        <v>0</v>
      </c>
    </row>
    <row r="22" spans="1:9" x14ac:dyDescent="0.25">
      <c r="A22" s="10" t="s">
        <v>40</v>
      </c>
      <c r="B22" s="10" t="s">
        <v>41</v>
      </c>
      <c r="C22" s="10" t="s">
        <v>11</v>
      </c>
      <c r="D22" s="13">
        <v>30</v>
      </c>
      <c r="E22" s="7"/>
      <c r="F22" s="3">
        <v>0.08</v>
      </c>
      <c r="G22" s="20">
        <f t="shared" si="3"/>
        <v>0</v>
      </c>
      <c r="H22" s="20">
        <f t="shared" si="1"/>
        <v>0</v>
      </c>
      <c r="I22" s="20">
        <f t="shared" si="2"/>
        <v>0</v>
      </c>
    </row>
    <row r="23" spans="1:9" x14ac:dyDescent="0.25">
      <c r="A23" s="10" t="s">
        <v>12</v>
      </c>
      <c r="B23" s="10" t="str">
        <f>VLOOKUP(A23,[1]Arkusz4!$C$2:$D$18,2,)</f>
        <v>Wybieranie śmieci z koszy</v>
      </c>
      <c r="C23" s="10" t="s">
        <v>3</v>
      </c>
      <c r="D23" s="13">
        <v>37728</v>
      </c>
      <c r="E23" s="7"/>
      <c r="F23" s="3">
        <v>0.08</v>
      </c>
      <c r="G23" s="20">
        <f t="shared" si="3"/>
        <v>0</v>
      </c>
      <c r="H23" s="20">
        <f t="shared" si="1"/>
        <v>0</v>
      </c>
      <c r="I23" s="20">
        <f t="shared" si="2"/>
        <v>0</v>
      </c>
    </row>
    <row r="24" spans="1:9" x14ac:dyDescent="0.25">
      <c r="A24" s="10" t="s">
        <v>13</v>
      </c>
      <c r="B24" s="10" t="str">
        <f>VLOOKUP(A24,[1]Arkusz4!$C$2:$D$18,2,)</f>
        <v>grabienie i usuwanie drobnych śmieci</v>
      </c>
      <c r="C24" s="10" t="s">
        <v>14</v>
      </c>
      <c r="D24" s="13">
        <v>1600</v>
      </c>
      <c r="E24" s="7"/>
      <c r="F24" s="3">
        <v>0.08</v>
      </c>
      <c r="G24" s="20">
        <f t="shared" si="3"/>
        <v>0</v>
      </c>
      <c r="H24" s="20">
        <f t="shared" si="1"/>
        <v>0</v>
      </c>
      <c r="I24" s="20">
        <f t="shared" si="2"/>
        <v>0</v>
      </c>
    </row>
    <row r="25" spans="1:9" x14ac:dyDescent="0.25">
      <c r="A25" s="10" t="s">
        <v>15</v>
      </c>
      <c r="B25" s="10" t="str">
        <f>VLOOKUP(A25,[1]Arkusz4!$C$2:$D$18,2,)</f>
        <v>usuwanie smieci niebezpiecznych - azbest</v>
      </c>
      <c r="C25" s="10" t="s">
        <v>16</v>
      </c>
      <c r="D25" s="13">
        <v>6</v>
      </c>
      <c r="E25" s="7"/>
      <c r="F25" s="3">
        <v>0.08</v>
      </c>
      <c r="G25" s="20">
        <f t="shared" si="3"/>
        <v>0</v>
      </c>
      <c r="H25" s="20">
        <f t="shared" si="1"/>
        <v>0</v>
      </c>
      <c r="I25" s="20">
        <f t="shared" si="2"/>
        <v>0</v>
      </c>
    </row>
    <row r="26" spans="1:9" x14ac:dyDescent="0.25">
      <c r="A26" s="10" t="s">
        <v>17</v>
      </c>
      <c r="B26" s="10" t="str">
        <f>VLOOKUP(A26,[1]Arkusz4!$C$2:$D$18,2,)</f>
        <v>usuwanie śmieci elektronicznych</v>
      </c>
      <c r="C26" s="10" t="s">
        <v>16</v>
      </c>
      <c r="D26" s="13">
        <v>7</v>
      </c>
      <c r="E26" s="8"/>
      <c r="F26" s="3">
        <v>0.08</v>
      </c>
      <c r="G26" s="20">
        <f t="shared" ref="G26:G30" si="4">ROUND(E26*1.08,2)</f>
        <v>0</v>
      </c>
      <c r="H26" s="20">
        <f t="shared" ref="H26:H30" si="5">ROUND(D26*E26,2)</f>
        <v>0</v>
      </c>
      <c r="I26" s="20">
        <f t="shared" ref="I26:I30" si="6">ROUND(D26*G26,2)</f>
        <v>0</v>
      </c>
    </row>
    <row r="27" spans="1:9" x14ac:dyDescent="0.25">
      <c r="A27" s="10" t="s">
        <v>18</v>
      </c>
      <c r="B27" s="10" t="str">
        <f>VLOOKUP(A27,[1]Arkusz4!$C$2:$D$18,2,)</f>
        <v>usuwanie gruzu</v>
      </c>
      <c r="C27" s="10" t="s">
        <v>16</v>
      </c>
      <c r="D27" s="13">
        <v>15</v>
      </c>
      <c r="E27" s="7"/>
      <c r="F27" s="3">
        <v>0.08</v>
      </c>
      <c r="G27" s="20">
        <f t="shared" si="4"/>
        <v>0</v>
      </c>
      <c r="H27" s="20">
        <f t="shared" si="5"/>
        <v>0</v>
      </c>
      <c r="I27" s="20">
        <f t="shared" si="6"/>
        <v>0</v>
      </c>
    </row>
    <row r="28" spans="1:9" x14ac:dyDescent="0.25">
      <c r="A28" s="10" t="s">
        <v>19</v>
      </c>
      <c r="B28" s="10" t="str">
        <f>VLOOKUP(A28,[1]Arkusz4!$C$2:$D$18,2,)</f>
        <v>usuwanie śmieci niebezpiecznych opony</v>
      </c>
      <c r="C28" s="10" t="s">
        <v>16</v>
      </c>
      <c r="D28" s="13">
        <v>10</v>
      </c>
      <c r="E28" s="7"/>
      <c r="F28" s="3">
        <v>0.08</v>
      </c>
      <c r="G28" s="20">
        <f t="shared" si="4"/>
        <v>0</v>
      </c>
      <c r="H28" s="20">
        <f t="shared" si="5"/>
        <v>0</v>
      </c>
      <c r="I28" s="20">
        <f t="shared" si="6"/>
        <v>0</v>
      </c>
    </row>
    <row r="29" spans="1:9" x14ac:dyDescent="0.25">
      <c r="A29" s="10" t="s">
        <v>20</v>
      </c>
      <c r="B29" s="10" t="str">
        <f>VLOOKUP(A29,[1]Arkusz4!$C$2:$D$18,2,)</f>
        <v>usuwanie betonów gabarytowych</v>
      </c>
      <c r="C29" s="10" t="s">
        <v>16</v>
      </c>
      <c r="D29" s="13">
        <v>5</v>
      </c>
      <c r="E29" s="7"/>
      <c r="F29" s="3">
        <v>0.08</v>
      </c>
      <c r="G29" s="20">
        <f t="shared" si="4"/>
        <v>0</v>
      </c>
      <c r="H29" s="20">
        <f t="shared" si="5"/>
        <v>0</v>
      </c>
      <c r="I29" s="20">
        <f t="shared" si="6"/>
        <v>0</v>
      </c>
    </row>
    <row r="30" spans="1:9" ht="15.75" thickBot="1" x14ac:dyDescent="0.3">
      <c r="A30" s="11" t="s">
        <v>21</v>
      </c>
      <c r="B30" s="11" t="str">
        <f>VLOOKUP(A30,[1]Arkusz4!$C$2:$D$18,2,)</f>
        <v>usuwanie dzikich wysypisk śmieci</v>
      </c>
      <c r="C30" s="11" t="s">
        <v>16</v>
      </c>
      <c r="D30" s="14">
        <v>304</v>
      </c>
      <c r="E30" s="2"/>
      <c r="F30" s="4">
        <v>0.08</v>
      </c>
      <c r="G30" s="21">
        <f t="shared" si="4"/>
        <v>0</v>
      </c>
      <c r="H30" s="21">
        <f t="shared" si="5"/>
        <v>0</v>
      </c>
      <c r="I30" s="21">
        <f t="shared" si="6"/>
        <v>0</v>
      </c>
    </row>
    <row r="31" spans="1:9" ht="15.75" thickBot="1" x14ac:dyDescent="0.3">
      <c r="G31" s="18" t="s">
        <v>46</v>
      </c>
      <c r="H31" s="22">
        <f>SUM(H9:H30)</f>
        <v>0</v>
      </c>
      <c r="I31" s="22">
        <f>SUM(I9:I30)</f>
        <v>0</v>
      </c>
    </row>
    <row r="33" spans="5:8" ht="22.9" customHeight="1" x14ac:dyDescent="0.25">
      <c r="E33" s="25" t="s">
        <v>47</v>
      </c>
      <c r="F33" s="25"/>
      <c r="G33" s="25"/>
      <c r="H33" s="25"/>
    </row>
    <row r="34" spans="5:8" x14ac:dyDescent="0.25">
      <c r="E34" s="25"/>
      <c r="F34" s="25"/>
      <c r="G34" s="25"/>
      <c r="H34" s="25"/>
    </row>
    <row r="35" spans="5:8" x14ac:dyDescent="0.25">
      <c r="E35" s="25"/>
      <c r="F35" s="25"/>
      <c r="G35" s="25"/>
      <c r="H35" s="25"/>
    </row>
  </sheetData>
  <mergeCells count="5">
    <mergeCell ref="E33:H35"/>
    <mergeCell ref="A4:I4"/>
    <mergeCell ref="A6:I6"/>
    <mergeCell ref="A7:I7"/>
    <mergeCell ref="E2:H2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Kacprzak</dc:creator>
  <cp:lastModifiedBy>Marcin Strączyński</cp:lastModifiedBy>
  <cp:lastPrinted>2024-11-12T13:04:28Z</cp:lastPrinted>
  <dcterms:created xsi:type="dcterms:W3CDTF">2023-11-30T13:55:31Z</dcterms:created>
  <dcterms:modified xsi:type="dcterms:W3CDTF">2024-11-29T11:03:16Z</dcterms:modified>
</cp:coreProperties>
</file>