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4\28.Sprzątanie budynków Lasów Miejskich\00.SWZ + załączniki - na stronę\"/>
    </mc:Choice>
  </mc:AlternateContent>
  <xr:revisionPtr revIDLastSave="0" documentId="13_ncr:1_{5F3EB9E6-B575-490E-8007-66EA41756CD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5" i="2" l="1"/>
  <c r="F15" i="2" s="1"/>
  <c r="E14" i="2"/>
  <c r="F14" i="2" s="1"/>
  <c r="E39" i="2"/>
  <c r="F39" i="2" s="1"/>
  <c r="E38" i="2"/>
  <c r="F38" i="2" s="1"/>
  <c r="E36" i="2"/>
  <c r="F36" i="2" s="1"/>
  <c r="E34" i="2"/>
  <c r="F34" i="2" s="1"/>
  <c r="E33" i="2"/>
  <c r="F33" i="2" s="1"/>
  <c r="E31" i="2"/>
  <c r="F31" i="2" s="1"/>
  <c r="E30" i="2"/>
  <c r="F30" i="2" s="1"/>
  <c r="E28" i="2"/>
  <c r="F28" i="2" s="1"/>
  <c r="E27" i="2"/>
  <c r="F27" i="2" s="1"/>
  <c r="E26" i="2"/>
  <c r="F26" i="2" s="1"/>
  <c r="E24" i="2"/>
  <c r="F24" i="2" s="1"/>
  <c r="E23" i="2"/>
  <c r="F23" i="2" s="1"/>
  <c r="E22" i="2"/>
  <c r="F22" i="2" s="1"/>
  <c r="E20" i="2"/>
  <c r="F20" i="2" s="1"/>
  <c r="E19" i="2"/>
  <c r="F19" i="2" s="1"/>
  <c r="E18" i="2"/>
  <c r="F18" i="2" s="1"/>
  <c r="E16" i="2"/>
  <c r="F16" i="2" s="1"/>
  <c r="E12" i="2"/>
  <c r="F12" i="2" s="1"/>
  <c r="E11" i="2"/>
  <c r="F11" i="2" s="1"/>
  <c r="F10" i="2"/>
  <c r="E8" i="2"/>
  <c r="F8" i="2" s="1"/>
  <c r="E7" i="2"/>
  <c r="F7" i="2" s="1"/>
  <c r="E6" i="2"/>
  <c r="F6" i="2" l="1"/>
  <c r="F40" i="2" s="1"/>
  <c r="E40" i="2"/>
  <c r="B2" i="1"/>
  <c r="B1" i="1"/>
</calcChain>
</file>

<file path=xl/sharedStrings.xml><?xml version="1.0" encoding="utf-8"?>
<sst xmlns="http://schemas.openxmlformats.org/spreadsheetml/2006/main" count="74" uniqueCount="45">
  <si>
    <t>Nazwa czynności</t>
  </si>
  <si>
    <t>Jednostka</t>
  </si>
  <si>
    <t>Ilość Jednostek</t>
  </si>
  <si>
    <t>Wartość jednostki</t>
  </si>
  <si>
    <t>Wartości łączne</t>
  </si>
  <si>
    <t>netto</t>
  </si>
  <si>
    <t>brutto</t>
  </si>
  <si>
    <t>Budynek siedziby Lasów Miejskich – Warszawa i Leśnego Ośrodka Rehabilitacji Zwierząt</t>
  </si>
  <si>
    <t>ul. Korkowa 170 A, Warszawa</t>
  </si>
  <si>
    <r>
      <t>kompleksowe sprzątanie biura o pow. 637,39 m</t>
    </r>
    <r>
      <rPr>
        <vertAlign val="superscript"/>
        <sz val="12"/>
        <color theme="1"/>
        <rFont val="Calibri"/>
        <family val="2"/>
        <charset val="238"/>
      </rPr>
      <t>2</t>
    </r>
  </si>
  <si>
    <t>ryczałt za jeden miesiąc (sprzątanie każdego dnia roboczego)</t>
  </si>
  <si>
    <t>Czynności wskazane do wykonywania raz na kwartał</t>
  </si>
  <si>
    <t>jednorazowo</t>
  </si>
  <si>
    <t>Czyszczenie rynien</t>
  </si>
  <si>
    <t>Budynek leśniczówki ul. Korkowa 170, Warszawa</t>
  </si>
  <si>
    <r>
      <t>kompleksowe sprzątanie biura o pow. 222 m</t>
    </r>
    <r>
      <rPr>
        <vertAlign val="superscript"/>
        <sz val="12"/>
        <color theme="1"/>
        <rFont val="Calibri"/>
        <family val="2"/>
        <charset val="238"/>
      </rPr>
      <t xml:space="preserve">2 </t>
    </r>
  </si>
  <si>
    <t>Budynek leśniczówki ul. Dziwożony 15, Warszawa</t>
  </si>
  <si>
    <r>
      <t>kompleksowe sprzątanie biura o pow. 105 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 xml:space="preserve">oraz terenu wokół </t>
    </r>
  </si>
  <si>
    <t>ryczałt za jednorazowe sprzątanie</t>
  </si>
  <si>
    <t>Maks. 24</t>
  </si>
  <si>
    <r>
      <t>mycie od wewnątrz i zewnątrz 21,40 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>okien zespolonych i framug wraz z wymyciem parapetów</t>
    </r>
  </si>
  <si>
    <t>Budynek Centrum Edukacji Przyrodniczo – Leśnej Lasów Miejskich – Warszawa ul. Rydzowa 1 A, Warszawa</t>
  </si>
  <si>
    <r>
      <t>kompleksowe sprzątanie biura o pow. 858,54 m</t>
    </r>
    <r>
      <rPr>
        <vertAlign val="superscript"/>
        <sz val="12"/>
        <color theme="1"/>
        <rFont val="Calibri"/>
        <family val="2"/>
        <charset val="238"/>
      </rPr>
      <t>2</t>
    </r>
  </si>
  <si>
    <t>ryczałt za jeden miesiąc (sprzątanie każdego dnia roboczego oraz w weekendy w dni zajęć)</t>
  </si>
  <si>
    <t>Budynek leśniczówki (wraz ze stodołą) ul. Leśna 61, Warszawa</t>
  </si>
  <si>
    <t>kompleksowe sprzątanie biura o pow. 298,60 m</t>
  </si>
  <si>
    <t>Sprzątanie cykliczne w okresie prowadzenia zajęć od 01.05.25 do 30.09.25 i 01.05.26 do 30.09.26</t>
  </si>
  <si>
    <t>Budynek leśniczówki ul. Prawdziwka 42, Warszawa</t>
  </si>
  <si>
    <r>
      <t>kompleksowe sprzątanie biura o pow. 208,09 m</t>
    </r>
    <r>
      <rPr>
        <vertAlign val="superscript"/>
        <sz val="12"/>
        <color theme="1"/>
        <rFont val="Calibri"/>
        <family val="2"/>
        <charset val="238"/>
      </rPr>
      <t>2</t>
    </r>
  </si>
  <si>
    <r>
      <t>mycie od wewnątrz i zewnątrz 18,75 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>okien zespolonych i framug wraz z wymyciem parapetów</t>
    </r>
  </si>
  <si>
    <t>Prace w zakresie terenów zieleni i zimowego oczyszczania terenu przy ul. Rydzowej</t>
  </si>
  <si>
    <t>Jednorazowe oczyszczenie zimowe terenu</t>
  </si>
  <si>
    <t>ryczałt za jednorazowe oczyszczanie</t>
  </si>
  <si>
    <t xml:space="preserve">Utrzymanie terenów zieleni </t>
  </si>
  <si>
    <t>ryczałt za jeden miesiąc</t>
  </si>
  <si>
    <t>Budynek Centrum Edukacji Ekologicznej – Leśnej Lasów Miejskich – Warszawa ul. Papirusów 1/3, Warszawa</t>
  </si>
  <si>
    <r>
      <t>kompleksowe sprzątanie biura o pow. 777 m</t>
    </r>
    <r>
      <rPr>
        <vertAlign val="super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 xml:space="preserve"> oraz magazynów i powierzchni technicznych o powierzchni 312 m</t>
    </r>
    <r>
      <rPr>
        <vertAlign val="superscript"/>
        <sz val="12"/>
        <color theme="1"/>
        <rFont val="Calibri"/>
        <family val="2"/>
        <charset val="238"/>
      </rPr>
      <t>2</t>
    </r>
  </si>
  <si>
    <t>Budynek leśniczówki przy ul. Papirusów 1/3.</t>
  </si>
  <si>
    <r>
      <t>kompleksowe sprzątanie biura o pow. 200,60 m</t>
    </r>
    <r>
      <rPr>
        <vertAlign val="superscript"/>
        <sz val="12"/>
        <color rgb="FF000000"/>
        <rFont val="Calibri"/>
        <family val="2"/>
        <charset val="238"/>
      </rPr>
      <t>2</t>
    </r>
  </si>
  <si>
    <t>Ryczałt za jeden miesiąc</t>
  </si>
  <si>
    <t>Prace w zakresie terenów zieleni i zimowego oczyszczania terenu przy ul. Papirusów</t>
  </si>
  <si>
    <t>Utrzymanie terenów zieleni</t>
  </si>
  <si>
    <t>Razem</t>
  </si>
  <si>
    <t>Zał. 4a Formularz cenowy.
Sprzątanie budynków Lasów Miejskich – Warszawa.</t>
  </si>
  <si>
    <t>…............……………………………………………
(podpis osoby/-ób uprawnionej/-ych
do reprezentowania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</si>
</sst>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0" fontId="2" fillId="0" borderId="1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>
      <selection activeCell="B1" sqref="B1:B2"/>
    </sheetView>
  </sheetViews>
  <sheetFormatPr defaultRowHeight="15" x14ac:dyDescent="0.25"/>
  <cols>
    <col min="2" max="2" width="20" customWidth="1"/>
  </cols>
  <sheetData>
    <row r="1" spans="1:2" x14ac:dyDescent="0.25">
      <c r="A1" s="1">
        <v>16508.62</v>
      </c>
      <c r="B1">
        <f>A1*1.23</f>
        <v>20305.602599999998</v>
      </c>
    </row>
    <row r="2" spans="1:2" x14ac:dyDescent="0.25">
      <c r="A2" s="1">
        <v>29538.75</v>
      </c>
      <c r="B2">
        <f>A2*1.23</f>
        <v>36332.662499999999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abSelected="1" workbookViewId="0">
      <selection activeCell="F6" sqref="F6"/>
    </sheetView>
  </sheetViews>
  <sheetFormatPr defaultRowHeight="15" x14ac:dyDescent="0.25"/>
  <cols>
    <col min="1" max="1" width="22.85546875" customWidth="1"/>
    <col min="2" max="2" width="19.5703125" customWidth="1"/>
    <col min="3" max="3" width="17.7109375" customWidth="1"/>
    <col min="4" max="4" width="23.7109375" style="17" customWidth="1"/>
    <col min="5" max="5" width="17.140625" customWidth="1"/>
    <col min="6" max="6" width="17.85546875" customWidth="1"/>
  </cols>
  <sheetData>
    <row r="1" spans="1:6" ht="42.75" customHeight="1" thickBot="1" x14ac:dyDescent="0.3">
      <c r="A1" s="22" t="s">
        <v>43</v>
      </c>
      <c r="B1" s="23"/>
      <c r="C1" s="23"/>
      <c r="D1" s="23"/>
      <c r="E1" s="23"/>
      <c r="F1" s="24"/>
    </row>
    <row r="2" spans="1:6" ht="38.25" thickBot="1" x14ac:dyDescent="0.3">
      <c r="A2" s="10" t="s">
        <v>0</v>
      </c>
      <c r="B2" s="11" t="s">
        <v>1</v>
      </c>
      <c r="C2" s="11" t="s">
        <v>2</v>
      </c>
      <c r="D2" s="13" t="s">
        <v>3</v>
      </c>
      <c r="E2" s="31" t="s">
        <v>4</v>
      </c>
      <c r="F2" s="32"/>
    </row>
    <row r="3" spans="1:6" ht="16.5" thickBot="1" x14ac:dyDescent="0.3">
      <c r="A3" s="2"/>
      <c r="B3" s="3"/>
      <c r="C3" s="3"/>
      <c r="D3" s="14" t="s">
        <v>5</v>
      </c>
      <c r="E3" s="8" t="s">
        <v>5</v>
      </c>
      <c r="F3" s="3" t="s">
        <v>6</v>
      </c>
    </row>
    <row r="4" spans="1:6" ht="15.75" customHeight="1" x14ac:dyDescent="0.25">
      <c r="A4" s="22" t="s">
        <v>7</v>
      </c>
      <c r="B4" s="23"/>
      <c r="C4" s="23"/>
      <c r="D4" s="23"/>
      <c r="E4" s="23"/>
      <c r="F4" s="24"/>
    </row>
    <row r="5" spans="1:6" ht="16.5" thickBot="1" x14ac:dyDescent="0.3">
      <c r="A5" s="28" t="s">
        <v>8</v>
      </c>
      <c r="B5" s="29"/>
      <c r="C5" s="29"/>
      <c r="D5" s="29"/>
      <c r="E5" s="29"/>
      <c r="F5" s="30"/>
    </row>
    <row r="6" spans="1:6" ht="142.5" customHeight="1" thickBot="1" x14ac:dyDescent="0.3">
      <c r="A6" s="2" t="s">
        <v>9</v>
      </c>
      <c r="B6" s="3" t="s">
        <v>10</v>
      </c>
      <c r="C6" s="3">
        <v>24</v>
      </c>
      <c r="D6" s="15"/>
      <c r="E6" s="12">
        <f>IF(D6&gt;0,ROUND(C6*D6,2),0)</f>
        <v>0</v>
      </c>
      <c r="F6" s="12">
        <f>E6*1.23</f>
        <v>0</v>
      </c>
    </row>
    <row r="7" spans="1:6" ht="49.5" customHeight="1" thickBot="1" x14ac:dyDescent="0.3">
      <c r="A7" s="2" t="s">
        <v>11</v>
      </c>
      <c r="B7" s="3" t="s">
        <v>12</v>
      </c>
      <c r="C7" s="3">
        <v>8</v>
      </c>
      <c r="D7" s="15"/>
      <c r="E7" s="12">
        <f>IF(D7&gt;0,ROUND(C7*D7,2),0)</f>
        <v>0</v>
      </c>
      <c r="F7" s="12">
        <f>E7*1.23</f>
        <v>0</v>
      </c>
    </row>
    <row r="8" spans="1:6" ht="16.5" thickBot="1" x14ac:dyDescent="0.3">
      <c r="A8" s="2" t="s">
        <v>13</v>
      </c>
      <c r="B8" s="3" t="s">
        <v>12</v>
      </c>
      <c r="C8" s="3">
        <v>2</v>
      </c>
      <c r="D8" s="15"/>
      <c r="E8" s="12">
        <f>IF(D8&gt;0,ROUND(C8*D8,2),0)</f>
        <v>0</v>
      </c>
      <c r="F8" s="12">
        <f>E8*1.23</f>
        <v>0</v>
      </c>
    </row>
    <row r="9" spans="1:6" ht="16.5" customHeight="1" thickBot="1" x14ac:dyDescent="0.3">
      <c r="A9" s="25" t="s">
        <v>14</v>
      </c>
      <c r="B9" s="26"/>
      <c r="C9" s="26"/>
      <c r="D9" s="26"/>
      <c r="E9" s="26"/>
      <c r="F9" s="27"/>
    </row>
    <row r="10" spans="1:6" ht="142.5" customHeight="1" thickBot="1" x14ac:dyDescent="0.3">
      <c r="A10" s="2" t="s">
        <v>15</v>
      </c>
      <c r="B10" s="3" t="s">
        <v>10</v>
      </c>
      <c r="C10" s="3">
        <v>24</v>
      </c>
      <c r="D10" s="15"/>
      <c r="E10" s="12">
        <f>IF(D10&gt;0,ROUND(C10*D10,2),0)</f>
        <v>0</v>
      </c>
      <c r="F10" s="12">
        <f>E10*1.23</f>
        <v>0</v>
      </c>
    </row>
    <row r="11" spans="1:6" ht="48" thickBot="1" x14ac:dyDescent="0.3">
      <c r="A11" s="2" t="s">
        <v>11</v>
      </c>
      <c r="B11" s="3" t="s">
        <v>12</v>
      </c>
      <c r="C11" s="3">
        <v>8</v>
      </c>
      <c r="D11" s="15"/>
      <c r="E11" s="12">
        <f>IF(D11&gt;0,ROUND(C11*D11,2),0)</f>
        <v>0</v>
      </c>
      <c r="F11" s="12">
        <f>E11*1.23</f>
        <v>0</v>
      </c>
    </row>
    <row r="12" spans="1:6" ht="16.5" thickBot="1" x14ac:dyDescent="0.3">
      <c r="A12" s="2" t="s">
        <v>13</v>
      </c>
      <c r="B12" s="3" t="s">
        <v>12</v>
      </c>
      <c r="C12" s="3">
        <v>2</v>
      </c>
      <c r="D12" s="15"/>
      <c r="E12" s="12">
        <f>IF(D12&gt;0,ROUND(C12*D12,2),0)</f>
        <v>0</v>
      </c>
      <c r="F12" s="12">
        <f>E12*1.23</f>
        <v>0</v>
      </c>
    </row>
    <row r="13" spans="1:6" ht="16.5" customHeight="1" thickBot="1" x14ac:dyDescent="0.3">
      <c r="A13" s="25" t="s">
        <v>16</v>
      </c>
      <c r="B13" s="26"/>
      <c r="C13" s="26"/>
      <c r="D13" s="26"/>
      <c r="E13" s="26"/>
      <c r="F13" s="27"/>
    </row>
    <row r="14" spans="1:6" ht="144.75" customHeight="1" thickBot="1" x14ac:dyDescent="0.3">
      <c r="A14" s="2" t="s">
        <v>17</v>
      </c>
      <c r="B14" s="3" t="s">
        <v>18</v>
      </c>
      <c r="C14" s="3" t="s">
        <v>19</v>
      </c>
      <c r="D14" s="15"/>
      <c r="E14" s="12">
        <f>IF(D14&gt;0,ROUND(24*D14,2),0)</f>
        <v>0</v>
      </c>
      <c r="F14" s="12">
        <f>E14*1.23</f>
        <v>0</v>
      </c>
    </row>
    <row r="15" spans="1:6" ht="81.75" thickBot="1" x14ac:dyDescent="0.3">
      <c r="A15" s="2" t="s">
        <v>20</v>
      </c>
      <c r="B15" s="3" t="s">
        <v>18</v>
      </c>
      <c r="C15" s="3" t="s">
        <v>19</v>
      </c>
      <c r="D15" s="15"/>
      <c r="E15" s="12">
        <f>IF(D15&gt;0,ROUND(24*D15,2),0)</f>
        <v>0</v>
      </c>
      <c r="F15" s="12">
        <f>E15*1.23</f>
        <v>0</v>
      </c>
    </row>
    <row r="16" spans="1:6" ht="16.5" thickBot="1" x14ac:dyDescent="0.3">
      <c r="A16" s="2" t="s">
        <v>13</v>
      </c>
      <c r="B16" s="3" t="s">
        <v>12</v>
      </c>
      <c r="C16" s="3">
        <v>2</v>
      </c>
      <c r="D16" s="15"/>
      <c r="E16" s="12">
        <f>IF(D16&gt;0,ROUND(C16*D16,2),0)</f>
        <v>0</v>
      </c>
      <c r="F16" s="12">
        <f>E16*1.23</f>
        <v>0</v>
      </c>
    </row>
    <row r="17" spans="1:6" ht="31.5" customHeight="1" thickBot="1" x14ac:dyDescent="0.3">
      <c r="A17" s="25" t="s">
        <v>21</v>
      </c>
      <c r="B17" s="26"/>
      <c r="C17" s="26"/>
      <c r="D17" s="26"/>
      <c r="E17" s="26"/>
      <c r="F17" s="27"/>
    </row>
    <row r="18" spans="1:6" ht="205.5" customHeight="1" thickBot="1" x14ac:dyDescent="0.3">
      <c r="A18" s="2" t="s">
        <v>22</v>
      </c>
      <c r="B18" s="3" t="s">
        <v>23</v>
      </c>
      <c r="C18" s="3">
        <v>24</v>
      </c>
      <c r="D18" s="15"/>
      <c r="E18" s="12">
        <f>IF(D18&gt;0,ROUND(C18*D18,2),0)</f>
        <v>0</v>
      </c>
      <c r="F18" s="12">
        <f>E18*1.23</f>
        <v>0</v>
      </c>
    </row>
    <row r="19" spans="1:6" ht="48" thickBot="1" x14ac:dyDescent="0.3">
      <c r="A19" s="2" t="s">
        <v>11</v>
      </c>
      <c r="B19" s="3" t="s">
        <v>12</v>
      </c>
      <c r="C19" s="3">
        <v>8</v>
      </c>
      <c r="D19" s="15"/>
      <c r="E19" s="12">
        <f>IF(D19&gt;0,ROUND(C19*D19,2),0)</f>
        <v>0</v>
      </c>
      <c r="F19" s="12">
        <f>E19*1.23</f>
        <v>0</v>
      </c>
    </row>
    <row r="20" spans="1:6" ht="16.5" thickBot="1" x14ac:dyDescent="0.3">
      <c r="A20" s="2" t="s">
        <v>13</v>
      </c>
      <c r="B20" s="3" t="s">
        <v>12</v>
      </c>
      <c r="C20" s="3">
        <v>2</v>
      </c>
      <c r="D20" s="15"/>
      <c r="E20" s="12">
        <f>IF(D20&gt;0,ROUND(C20*D20,2),0)</f>
        <v>0</v>
      </c>
      <c r="F20" s="12">
        <f>E20*1.23</f>
        <v>0</v>
      </c>
    </row>
    <row r="21" spans="1:6" ht="16.5" customHeight="1" thickBot="1" x14ac:dyDescent="0.3">
      <c r="A21" s="22" t="s">
        <v>24</v>
      </c>
      <c r="B21" s="23"/>
      <c r="C21" s="23"/>
      <c r="D21" s="23"/>
      <c r="E21" s="23"/>
      <c r="F21" s="24"/>
    </row>
    <row r="22" spans="1:6" ht="94.5" customHeight="1" thickBot="1" x14ac:dyDescent="0.3">
      <c r="A22" s="9" t="s">
        <v>25</v>
      </c>
      <c r="B22" s="9" t="s">
        <v>18</v>
      </c>
      <c r="C22" s="9">
        <v>24</v>
      </c>
      <c r="D22" s="19"/>
      <c r="E22" s="19">
        <f>IF(D22&gt;0,ROUND(C22*D22,2),0)</f>
        <v>0</v>
      </c>
      <c r="F22" s="19">
        <f>E22*1.23</f>
        <v>0</v>
      </c>
    </row>
    <row r="23" spans="1:6" ht="237" customHeight="1" thickBot="1" x14ac:dyDescent="0.3">
      <c r="A23" s="9" t="s">
        <v>26</v>
      </c>
      <c r="B23" s="9" t="s">
        <v>18</v>
      </c>
      <c r="C23" s="9">
        <v>80</v>
      </c>
      <c r="D23" s="19"/>
      <c r="E23" s="19">
        <f>IF(D23&gt;0,ROUND(C23*D23,2),0)</f>
        <v>0</v>
      </c>
      <c r="F23" s="19">
        <f>E23*1.23</f>
        <v>0</v>
      </c>
    </row>
    <row r="24" spans="1:6" ht="16.5" thickBot="1" x14ac:dyDescent="0.3">
      <c r="A24" s="9" t="s">
        <v>13</v>
      </c>
      <c r="B24" s="9" t="s">
        <v>12</v>
      </c>
      <c r="C24" s="9">
        <v>2</v>
      </c>
      <c r="D24" s="19"/>
      <c r="E24" s="19">
        <f>IF(D24&gt;0,ROUND(C24*D24,2),0)</f>
        <v>0</v>
      </c>
      <c r="F24" s="19">
        <f>E24*1.23</f>
        <v>0</v>
      </c>
    </row>
    <row r="25" spans="1:6" ht="16.5" customHeight="1" thickBot="1" x14ac:dyDescent="0.3">
      <c r="A25" s="25" t="s">
        <v>27</v>
      </c>
      <c r="B25" s="26"/>
      <c r="C25" s="26"/>
      <c r="D25" s="26"/>
      <c r="E25" s="26"/>
      <c r="F25" s="27"/>
    </row>
    <row r="26" spans="1:6" ht="113.25" customHeight="1" thickBot="1" x14ac:dyDescent="0.3">
      <c r="A26" s="2" t="s">
        <v>28</v>
      </c>
      <c r="B26" s="3" t="s">
        <v>18</v>
      </c>
      <c r="C26" s="3">
        <v>24</v>
      </c>
      <c r="D26" s="15"/>
      <c r="E26" s="12">
        <f>IF(D26&gt;0,ROUND(C26*D26,2),0)</f>
        <v>0</v>
      </c>
      <c r="F26" s="12">
        <f>E26*1.23</f>
        <v>0</v>
      </c>
    </row>
    <row r="27" spans="1:6" ht="81.75" thickBot="1" x14ac:dyDescent="0.3">
      <c r="A27" s="2" t="s">
        <v>29</v>
      </c>
      <c r="B27" s="3" t="s">
        <v>18</v>
      </c>
      <c r="C27" s="3">
        <v>24</v>
      </c>
      <c r="D27" s="15"/>
      <c r="E27" s="12">
        <f>IF(D27&gt;0,ROUND(C27*D27,2),0)</f>
        <v>0</v>
      </c>
      <c r="F27" s="12">
        <f>E27*1.23</f>
        <v>0</v>
      </c>
    </row>
    <row r="28" spans="1:6" ht="31.5" customHeight="1" thickBot="1" x14ac:dyDescent="0.3">
      <c r="A28" s="18" t="s">
        <v>13</v>
      </c>
      <c r="B28" s="18" t="s">
        <v>12</v>
      </c>
      <c r="C28" s="18">
        <v>2</v>
      </c>
      <c r="D28" s="15"/>
      <c r="E28" s="12">
        <f t="shared" ref="E28" si="0">IF(D28&gt;0,ROUND(C28*D28,2),0)</f>
        <v>0</v>
      </c>
      <c r="F28" s="12">
        <f t="shared" ref="F28" si="1">E28*1.23</f>
        <v>0</v>
      </c>
    </row>
    <row r="29" spans="1:6" ht="16.5" customHeight="1" thickBot="1" x14ac:dyDescent="0.3">
      <c r="A29" s="25" t="s">
        <v>30</v>
      </c>
      <c r="B29" s="26"/>
      <c r="C29" s="26"/>
      <c r="D29" s="26"/>
      <c r="E29" s="26"/>
      <c r="F29" s="27"/>
    </row>
    <row r="30" spans="1:6" ht="95.25" customHeight="1" thickBot="1" x14ac:dyDescent="0.3">
      <c r="A30" s="2" t="s">
        <v>31</v>
      </c>
      <c r="B30" s="3" t="s">
        <v>32</v>
      </c>
      <c r="C30" s="3">
        <v>36</v>
      </c>
      <c r="D30" s="15"/>
      <c r="E30" s="12">
        <f>IF(D30&gt;0,ROUND(C30*D30,2),0)</f>
        <v>0</v>
      </c>
      <c r="F30" s="12">
        <f>E30*1.08</f>
        <v>0</v>
      </c>
    </row>
    <row r="31" spans="1:6" ht="32.25" thickBot="1" x14ac:dyDescent="0.3">
      <c r="A31" s="2" t="s">
        <v>33</v>
      </c>
      <c r="B31" s="3" t="s">
        <v>34</v>
      </c>
      <c r="C31" s="3">
        <v>24</v>
      </c>
      <c r="D31" s="15"/>
      <c r="E31" s="12">
        <f>IF(D31&gt;0,ROUND(C31*D31,2),0)</f>
        <v>0</v>
      </c>
      <c r="F31" s="12">
        <f>E31*1.08</f>
        <v>0</v>
      </c>
    </row>
    <row r="32" spans="1:6" ht="31.5" customHeight="1" thickBot="1" x14ac:dyDescent="0.3">
      <c r="A32" s="25" t="s">
        <v>35</v>
      </c>
      <c r="B32" s="26"/>
      <c r="C32" s="26"/>
      <c r="D32" s="26"/>
      <c r="E32" s="26"/>
      <c r="F32" s="27"/>
    </row>
    <row r="33" spans="1:6" ht="257.25" customHeight="1" thickBot="1" x14ac:dyDescent="0.3">
      <c r="A33" s="2" t="s">
        <v>36</v>
      </c>
      <c r="B33" s="3" t="s">
        <v>23</v>
      </c>
      <c r="C33" s="3">
        <v>21</v>
      </c>
      <c r="D33" s="15"/>
      <c r="E33" s="12">
        <f>IF(D33&gt;0,ROUND(C33*D33,2),0)</f>
        <v>0</v>
      </c>
      <c r="F33" s="12">
        <f>E33*1.23</f>
        <v>0</v>
      </c>
    </row>
    <row r="34" spans="1:6" ht="48" thickBot="1" x14ac:dyDescent="0.3">
      <c r="A34" s="2" t="s">
        <v>11</v>
      </c>
      <c r="B34" s="3" t="s">
        <v>12</v>
      </c>
      <c r="C34" s="3">
        <v>7</v>
      </c>
      <c r="D34" s="15"/>
      <c r="E34" s="12">
        <f>IF(D34&gt;0,ROUND(C34*D34,2),0)</f>
        <v>0</v>
      </c>
      <c r="F34" s="12">
        <f>E34*1.23</f>
        <v>0</v>
      </c>
    </row>
    <row r="35" spans="1:6" ht="16.5" customHeight="1" thickBot="1" x14ac:dyDescent="0.3">
      <c r="A35" s="25" t="s">
        <v>37</v>
      </c>
      <c r="B35" s="26"/>
      <c r="C35" s="26"/>
      <c r="D35" s="26"/>
      <c r="E35" s="26"/>
      <c r="F35" s="27"/>
    </row>
    <row r="36" spans="1:6" ht="113.25" customHeight="1" thickBot="1" x14ac:dyDescent="0.3">
      <c r="A36" s="4" t="s">
        <v>38</v>
      </c>
      <c r="B36" s="5" t="s">
        <v>39</v>
      </c>
      <c r="C36" s="3">
        <v>21</v>
      </c>
      <c r="D36" s="15"/>
      <c r="E36" s="12">
        <f>IF(D36&gt;0,ROUND(C36*D36,2),0)</f>
        <v>0</v>
      </c>
      <c r="F36" s="12">
        <f>E36*1.23</f>
        <v>0</v>
      </c>
    </row>
    <row r="37" spans="1:6" ht="16.5" customHeight="1" thickBot="1" x14ac:dyDescent="0.3">
      <c r="A37" s="25" t="s">
        <v>40</v>
      </c>
      <c r="B37" s="26"/>
      <c r="C37" s="26"/>
      <c r="D37" s="26"/>
      <c r="E37" s="26"/>
      <c r="F37" s="27"/>
    </row>
    <row r="38" spans="1:6" ht="95.25" customHeight="1" thickBot="1" x14ac:dyDescent="0.3">
      <c r="A38" s="2" t="s">
        <v>31</v>
      </c>
      <c r="B38" s="3" t="s">
        <v>32</v>
      </c>
      <c r="C38" s="3">
        <v>36</v>
      </c>
      <c r="D38" s="15"/>
      <c r="E38" s="12">
        <f>IF(D38&gt;0,ROUND(C38*D38,2),0)</f>
        <v>0</v>
      </c>
      <c r="F38" s="12">
        <f>E38*1.08</f>
        <v>0</v>
      </c>
    </row>
    <row r="39" spans="1:6" ht="32.25" thickBot="1" x14ac:dyDescent="0.3">
      <c r="A39" s="2" t="s">
        <v>41</v>
      </c>
      <c r="B39" s="3" t="s">
        <v>34</v>
      </c>
      <c r="C39" s="3">
        <v>21</v>
      </c>
      <c r="D39" s="15"/>
      <c r="E39" s="12">
        <f>IF(D39&gt;0,ROUND(C39*D39,2),0)</f>
        <v>0</v>
      </c>
      <c r="F39" s="12">
        <f>E39*1.08</f>
        <v>0</v>
      </c>
    </row>
    <row r="40" spans="1:6" x14ac:dyDescent="0.25">
      <c r="A40" s="6" t="s">
        <v>42</v>
      </c>
      <c r="B40" s="6"/>
      <c r="C40" s="6"/>
      <c r="D40" s="16"/>
      <c r="E40" s="16">
        <f>E39+E38+E36+E34+E33+E31+E30+E28+E27+E26+E24+E23+E20+E22+E19+E18+E16+E15+E14+E12+E11+E10+E8+E7+E6</f>
        <v>0</v>
      </c>
      <c r="F40" s="16">
        <f>F39+F38+F36+F34+F33+F31+F30+F28+F27+F26+F24+F23+F20+F22+F19+F18+F16+F15+F14+F12+F11+F10+F8+F7+F6</f>
        <v>0</v>
      </c>
    </row>
    <row r="41" spans="1:6" ht="15.75" x14ac:dyDescent="0.25">
      <c r="A41" s="7"/>
    </row>
    <row r="42" spans="1:6" ht="15.75" customHeight="1" x14ac:dyDescent="0.25">
      <c r="A42" s="20" t="s">
        <v>44</v>
      </c>
      <c r="B42" s="21"/>
      <c r="C42" s="21"/>
      <c r="D42" s="21"/>
      <c r="E42" s="21"/>
      <c r="F42" s="21"/>
    </row>
    <row r="43" spans="1:6" ht="15" customHeight="1" x14ac:dyDescent="0.25">
      <c r="A43" s="21"/>
      <c r="B43" s="21"/>
      <c r="C43" s="21"/>
      <c r="D43" s="21"/>
      <c r="E43" s="21"/>
      <c r="F43" s="21"/>
    </row>
    <row r="44" spans="1:6" ht="15" customHeight="1" x14ac:dyDescent="0.25">
      <c r="A44" s="21"/>
      <c r="B44" s="21"/>
      <c r="C44" s="21"/>
      <c r="D44" s="21"/>
      <c r="E44" s="21"/>
      <c r="F44" s="21"/>
    </row>
    <row r="45" spans="1:6" ht="15" customHeight="1" x14ac:dyDescent="0.25">
      <c r="A45" s="21"/>
      <c r="B45" s="21"/>
      <c r="C45" s="21"/>
      <c r="D45" s="21"/>
      <c r="E45" s="21"/>
      <c r="F45" s="21"/>
    </row>
  </sheetData>
  <mergeCells count="14">
    <mergeCell ref="A42:F45"/>
    <mergeCell ref="A1:F1"/>
    <mergeCell ref="A35:F35"/>
    <mergeCell ref="A37:F37"/>
    <mergeCell ref="A32:F32"/>
    <mergeCell ref="A29:F29"/>
    <mergeCell ref="A25:F25"/>
    <mergeCell ref="A21:F21"/>
    <mergeCell ref="A17:F17"/>
    <mergeCell ref="A13:F13"/>
    <mergeCell ref="A9:F9"/>
    <mergeCell ref="A5:F5"/>
    <mergeCell ref="E2:F2"/>
    <mergeCell ref="A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Babicz</dc:creator>
  <cp:lastModifiedBy>Marcin Strączyński</cp:lastModifiedBy>
  <cp:lastPrinted>2024-11-29T07:57:00Z</cp:lastPrinted>
  <dcterms:created xsi:type="dcterms:W3CDTF">2024-11-28T09:10:50Z</dcterms:created>
  <dcterms:modified xsi:type="dcterms:W3CDTF">2024-12-03T09:58:40Z</dcterms:modified>
</cp:coreProperties>
</file>